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Resultat" sheetId="1" r:id="rId1"/>
    <sheet name="Ark2" sheetId="2" r:id="rId2"/>
  </sheets>
  <definedNames/>
  <calcPr fullCalcOnLoad="1"/>
</workbook>
</file>

<file path=xl/sharedStrings.xml><?xml version="1.0" encoding="utf-8"?>
<sst xmlns="http://schemas.openxmlformats.org/spreadsheetml/2006/main" count="214" uniqueCount="82">
  <si>
    <t>L.nr</t>
  </si>
  <si>
    <t>Total</t>
  </si>
  <si>
    <t>Antall
serier</t>
  </si>
  <si>
    <t>Spiller</t>
  </si>
  <si>
    <t>Resultater Askim Open</t>
  </si>
  <si>
    <t>Plassering</t>
  </si>
  <si>
    <t>Navn</t>
  </si>
  <si>
    <t>Sum u /hcap</t>
  </si>
  <si>
    <t>Handicap</t>
  </si>
  <si>
    <t>Totalsum</t>
  </si>
  <si>
    <t>HCP</t>
  </si>
  <si>
    <t>Snitt u/hcp</t>
  </si>
  <si>
    <t>Resultat turnering</t>
  </si>
  <si>
    <t>Askim Open</t>
  </si>
  <si>
    <t>tlf</t>
  </si>
  <si>
    <t>Kjønn</t>
  </si>
  <si>
    <t>KL.</t>
  </si>
  <si>
    <t>Snittu. hcap</t>
  </si>
  <si>
    <t>Hcp:Herrer</t>
  </si>
  <si>
    <t>30-60-90</t>
  </si>
  <si>
    <t>Hcp: Damer</t>
  </si>
  <si>
    <t>42-90-150</t>
  </si>
  <si>
    <t>Hcp: jr</t>
  </si>
  <si>
    <t>30-60-90-120</t>
  </si>
  <si>
    <t>H</t>
  </si>
  <si>
    <t>JrB</t>
  </si>
  <si>
    <t>Lars Christian Nygård, Solli</t>
  </si>
  <si>
    <t>Jens-Didrik Bakken,7/</t>
  </si>
  <si>
    <t>Lasse Bjørge,7/</t>
  </si>
  <si>
    <t>Bjørn Nordli, Sarp</t>
  </si>
  <si>
    <t>C</t>
  </si>
  <si>
    <t>B</t>
  </si>
  <si>
    <t>Bjørn Sørensen,KBK</t>
  </si>
  <si>
    <t>Steinar Pettersen, 7/</t>
  </si>
  <si>
    <t>Oddvar Larsen, KBK</t>
  </si>
  <si>
    <t>x</t>
  </si>
  <si>
    <t>Julius Emil Hopka, Solli</t>
  </si>
  <si>
    <t>Dagfinn Opsahl, Sarp</t>
  </si>
  <si>
    <t>Cato R. Johansen, Sarp</t>
  </si>
  <si>
    <t>Tor Egil Johansen, Sarp</t>
  </si>
  <si>
    <t>Henrik Skoglund, 7/</t>
  </si>
  <si>
    <t>JrC</t>
  </si>
  <si>
    <t>Terje Karlsen, Jarlsberg</t>
  </si>
  <si>
    <t>Paulius Jelsness 7/</t>
  </si>
  <si>
    <t>Espen Bjørge 7/</t>
  </si>
  <si>
    <t>Harry Nygård, Fossen</t>
  </si>
  <si>
    <t>D</t>
  </si>
  <si>
    <t>Marta Bühler, ABK</t>
  </si>
  <si>
    <t>JrD</t>
  </si>
  <si>
    <t>Nils Petter Wexal Horslund, ABK</t>
  </si>
  <si>
    <t>Bjørn Holt</t>
  </si>
  <si>
    <t>Solveig Lier, KBK</t>
  </si>
  <si>
    <t>Viggo Esbesen, KBK</t>
  </si>
  <si>
    <t>Andreas Kalgraff, Varna</t>
  </si>
  <si>
    <t>Emil Rustad, ABK Onsd</t>
  </si>
  <si>
    <t>Cristian Bühler, ABK, bank</t>
  </si>
  <si>
    <t>Martin Skadsheim, ABK, bank</t>
  </si>
  <si>
    <t>Ronny Johansen, Sarp</t>
  </si>
  <si>
    <t>Marius Berg, Varna</t>
  </si>
  <si>
    <t>Stian Nesselquist</t>
  </si>
  <si>
    <t>Cato R Johansen, Sarp</t>
  </si>
  <si>
    <t>Tommy Thoresen, Rolvsøy</t>
  </si>
  <si>
    <t>Bjørn Ivar Hansen, Rolvsøy</t>
  </si>
  <si>
    <t>Ragnhild Frøshaug, Askim</t>
  </si>
  <si>
    <t>Terje Nilsen, Lillestrøm</t>
  </si>
  <si>
    <t>A</t>
  </si>
  <si>
    <t>Lars Chr Nygård, Solli</t>
  </si>
  <si>
    <t>Hans R. Larsen, Rolvsøy</t>
  </si>
  <si>
    <t>Osmund Birkeland, Araber</t>
  </si>
  <si>
    <t>Mette Karlsen, Sofiemyr</t>
  </si>
  <si>
    <t>Kjell Karlsen, Sofiemyr</t>
  </si>
  <si>
    <t>Hans H. Nilsen, Rolvsøy</t>
  </si>
  <si>
    <t>Ronny Arnesen, 7/</t>
  </si>
  <si>
    <t>Gunnar Bøhaugen, 7/</t>
  </si>
  <si>
    <t>Astrid Arnesen, 7/</t>
  </si>
  <si>
    <t>Cathrine Arnesen, 7/</t>
  </si>
  <si>
    <t>Rune Johansen, Rolvsøy</t>
  </si>
  <si>
    <t>Plass</t>
  </si>
  <si>
    <t>Jens Didrik Bakken, 7/</t>
  </si>
  <si>
    <t>Gunnar Wielecki, Lillestrøm</t>
  </si>
  <si>
    <t>Damer</t>
  </si>
  <si>
    <t>Junior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</si>
</sst>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[&lt;=99999999]##_ ##_ ##_ ##;\(\+##\)_ ##_ ##_ ##_ ##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3" xfId="0" applyFill="1" applyBorder="1" applyAlignment="1">
      <alignment horizontal="center"/>
    </xf>
    <xf numFmtId="2" fontId="0" fillId="0" borderId="0" xfId="0" applyNumberFormat="1" applyAlignment="1">
      <alignment/>
    </xf>
    <xf numFmtId="171" fontId="0" fillId="0" borderId="0" xfId="18" applyAlignment="1">
      <alignment/>
    </xf>
    <xf numFmtId="171" fontId="1" fillId="2" borderId="2" xfId="18" applyFont="1" applyFill="1" applyBorder="1" applyAlignment="1">
      <alignment horizontal="center" wrapText="1"/>
    </xf>
    <xf numFmtId="171" fontId="0" fillId="0" borderId="3" xfId="18" applyBorder="1" applyAlignment="1">
      <alignment/>
    </xf>
    <xf numFmtId="0" fontId="0" fillId="0" borderId="4" xfId="0" applyFill="1" applyBorder="1" applyAlignment="1">
      <alignment/>
    </xf>
    <xf numFmtId="171" fontId="0" fillId="0" borderId="3" xfId="18" applyFill="1" applyBorder="1" applyAlignment="1">
      <alignment/>
    </xf>
    <xf numFmtId="173" fontId="1" fillId="0" borderId="0" xfId="0" applyNumberFormat="1" applyFont="1" applyAlignment="1">
      <alignment/>
    </xf>
    <xf numFmtId="173" fontId="0" fillId="0" borderId="4" xfId="0" applyNumberFormat="1" applyBorder="1" applyAlignment="1">
      <alignment/>
    </xf>
    <xf numFmtId="173" fontId="0" fillId="0" borderId="4" xfId="0" applyNumberFormat="1" applyFill="1" applyBorder="1" applyAlignment="1">
      <alignment/>
    </xf>
    <xf numFmtId="173" fontId="0" fillId="0" borderId="0" xfId="0" applyNumberFormat="1" applyAlignment="1">
      <alignment/>
    </xf>
    <xf numFmtId="173" fontId="1" fillId="2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2" fontId="4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9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16" applyFont="1" applyAlignment="1">
      <alignment/>
    </xf>
    <xf numFmtId="0" fontId="0" fillId="0" borderId="3" xfId="0" applyFill="1" applyBorder="1" applyAlignment="1">
      <alignment/>
    </xf>
    <xf numFmtId="17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173" fontId="0" fillId="0" borderId="3" xfId="0" applyNumberForma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3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9" sqref="E39"/>
    </sheetView>
  </sheetViews>
  <sheetFormatPr defaultColWidth="11.421875" defaultRowHeight="12.75"/>
  <cols>
    <col min="1" max="1" width="5.7109375" style="1" bestFit="1" customWidth="1"/>
    <col min="2" max="2" width="29.421875" style="0" customWidth="1"/>
    <col min="3" max="3" width="4.00390625" style="0" bestFit="1" customWidth="1"/>
    <col min="4" max="4" width="6.28125" style="1" bestFit="1" customWidth="1"/>
    <col min="5" max="5" width="10.7109375" style="20" bestFit="1" customWidth="1"/>
    <col min="6" max="6" width="11.421875" style="1" customWidth="1"/>
    <col min="7" max="12" width="4.7109375" style="1" customWidth="1"/>
    <col min="13" max="14" width="4.7109375" style="1" hidden="1" customWidth="1"/>
    <col min="15" max="16" width="8.7109375" style="1" customWidth="1"/>
    <col min="17" max="17" width="11.7109375" style="0" customWidth="1"/>
    <col min="18" max="18" width="9.28125" style="12" customWidth="1"/>
    <col min="19" max="19" width="13.140625" style="0" bestFit="1" customWidth="1"/>
    <col min="20" max="20" width="9.8515625" style="0" bestFit="1" customWidth="1"/>
  </cols>
  <sheetData>
    <row r="1" spans="2:22" ht="27.75" customHeight="1">
      <c r="B1" s="8" t="s">
        <v>4</v>
      </c>
      <c r="C1" s="8"/>
      <c r="D1" s="24"/>
      <c r="E1" s="17"/>
      <c r="T1" t="s">
        <v>18</v>
      </c>
      <c r="U1" t="s">
        <v>20</v>
      </c>
      <c r="V1" t="s">
        <v>22</v>
      </c>
    </row>
    <row r="2" spans="1:22" s="8" customFormat="1" ht="25.5">
      <c r="A2" s="42" t="s">
        <v>77</v>
      </c>
      <c r="B2" s="2" t="s">
        <v>3</v>
      </c>
      <c r="C2" s="2" t="s">
        <v>16</v>
      </c>
      <c r="D2" s="25" t="s">
        <v>15</v>
      </c>
      <c r="E2" s="21" t="s">
        <v>14</v>
      </c>
      <c r="F2" s="3" t="s">
        <v>0</v>
      </c>
      <c r="G2" s="4">
        <v>1</v>
      </c>
      <c r="H2" s="7">
        <v>2</v>
      </c>
      <c r="I2" s="7">
        <v>3</v>
      </c>
      <c r="J2" s="7">
        <v>4</v>
      </c>
      <c r="K2" s="7">
        <v>5</v>
      </c>
      <c r="L2" s="7">
        <v>6</v>
      </c>
      <c r="M2" s="7">
        <v>7</v>
      </c>
      <c r="N2" s="7">
        <v>8</v>
      </c>
      <c r="O2" s="3" t="s">
        <v>1</v>
      </c>
      <c r="P2" s="3" t="s">
        <v>10</v>
      </c>
      <c r="Q2" s="4" t="s">
        <v>11</v>
      </c>
      <c r="R2" s="13" t="s">
        <v>12</v>
      </c>
      <c r="S2" s="4" t="s">
        <v>2</v>
      </c>
      <c r="T2" t="s">
        <v>19</v>
      </c>
      <c r="U2" t="s">
        <v>21</v>
      </c>
      <c r="V2" s="37" t="s">
        <v>23</v>
      </c>
    </row>
    <row r="3" spans="1:20" ht="12.75">
      <c r="A3" s="1">
        <v>1</v>
      </c>
      <c r="B3" s="46" t="s">
        <v>66</v>
      </c>
      <c r="C3" s="15" t="s">
        <v>31</v>
      </c>
      <c r="D3" s="45" t="s">
        <v>24</v>
      </c>
      <c r="E3" s="18"/>
      <c r="F3" s="5">
        <v>21002</v>
      </c>
      <c r="G3" s="5">
        <v>198</v>
      </c>
      <c r="H3" s="5">
        <v>241</v>
      </c>
      <c r="I3" s="5">
        <v>213</v>
      </c>
      <c r="J3" s="5">
        <v>212</v>
      </c>
      <c r="K3" s="5">
        <v>227</v>
      </c>
      <c r="L3" s="5">
        <v>215</v>
      </c>
      <c r="M3" s="5"/>
      <c r="N3" s="5"/>
      <c r="O3" s="5">
        <f aca="true" t="shared" si="0" ref="O3:O33">SUM(G3:N3)</f>
        <v>1306</v>
      </c>
      <c r="P3" s="5">
        <v>30</v>
      </c>
      <c r="Q3" s="6">
        <f aca="true" t="shared" si="1" ref="Q3:Q33">O3/S3</f>
        <v>217.66666666666666</v>
      </c>
      <c r="R3" s="14">
        <f aca="true" t="shared" si="2" ref="R3:R33">SUM(O3:P3)</f>
        <v>1336</v>
      </c>
      <c r="S3" s="5">
        <f aca="true" t="shared" si="3" ref="S3:S33">COUNT(G3:N3)</f>
        <v>6</v>
      </c>
      <c r="T3" t="s">
        <v>35</v>
      </c>
    </row>
    <row r="4" spans="1:20" ht="12.75">
      <c r="A4" s="1">
        <f>A3+1</f>
        <v>2</v>
      </c>
      <c r="B4" s="15" t="s">
        <v>61</v>
      </c>
      <c r="C4" s="15" t="s">
        <v>31</v>
      </c>
      <c r="D4" s="22" t="s">
        <v>24</v>
      </c>
      <c r="E4" s="19"/>
      <c r="F4" s="10">
        <v>11104</v>
      </c>
      <c r="G4" s="10">
        <v>229</v>
      </c>
      <c r="H4" s="10">
        <v>240</v>
      </c>
      <c r="I4" s="10">
        <v>203</v>
      </c>
      <c r="J4" s="10">
        <v>195</v>
      </c>
      <c r="K4" s="10">
        <v>200</v>
      </c>
      <c r="L4" s="10">
        <v>204</v>
      </c>
      <c r="M4" s="10"/>
      <c r="N4" s="10"/>
      <c r="O4" s="5">
        <f t="shared" si="0"/>
        <v>1271</v>
      </c>
      <c r="P4" s="10">
        <v>30</v>
      </c>
      <c r="Q4" s="6">
        <f t="shared" si="1"/>
        <v>211.83333333333334</v>
      </c>
      <c r="R4" s="14">
        <f t="shared" si="2"/>
        <v>1301</v>
      </c>
      <c r="S4" s="5">
        <f t="shared" si="3"/>
        <v>6</v>
      </c>
      <c r="T4" t="s">
        <v>35</v>
      </c>
    </row>
    <row r="5" spans="1:20" ht="12.75">
      <c r="A5" s="1">
        <f aca="true" t="shared" si="4" ref="A5:A53">A4+1</f>
        <v>3</v>
      </c>
      <c r="B5" s="15" t="s">
        <v>70</v>
      </c>
      <c r="C5" s="9" t="s">
        <v>31</v>
      </c>
      <c r="D5" s="45" t="s">
        <v>24</v>
      </c>
      <c r="E5" s="18"/>
      <c r="F5" s="5">
        <v>19193</v>
      </c>
      <c r="G5" s="5">
        <v>210</v>
      </c>
      <c r="H5" s="5">
        <v>193</v>
      </c>
      <c r="I5" s="5">
        <v>202</v>
      </c>
      <c r="J5" s="5">
        <v>212</v>
      </c>
      <c r="K5" s="5">
        <v>198</v>
      </c>
      <c r="L5" s="5">
        <v>231</v>
      </c>
      <c r="M5" s="5"/>
      <c r="N5" s="5"/>
      <c r="O5" s="5">
        <f t="shared" si="0"/>
        <v>1246</v>
      </c>
      <c r="P5" s="5">
        <v>30</v>
      </c>
      <c r="Q5" s="6">
        <f t="shared" si="1"/>
        <v>207.66666666666666</v>
      </c>
      <c r="R5" s="14">
        <f t="shared" si="2"/>
        <v>1276</v>
      </c>
      <c r="S5" s="5">
        <f t="shared" si="3"/>
        <v>6</v>
      </c>
      <c r="T5" t="s">
        <v>35</v>
      </c>
    </row>
    <row r="6" spans="1:20" ht="12.75">
      <c r="A6" s="1">
        <f t="shared" si="4"/>
        <v>4</v>
      </c>
      <c r="B6" s="15" t="s">
        <v>78</v>
      </c>
      <c r="C6" s="15" t="s">
        <v>31</v>
      </c>
      <c r="D6" s="45" t="s">
        <v>24</v>
      </c>
      <c r="E6" s="18"/>
      <c r="F6" s="5">
        <v>21744</v>
      </c>
      <c r="G6" s="5">
        <v>180</v>
      </c>
      <c r="H6" s="5">
        <v>218</v>
      </c>
      <c r="I6" s="5">
        <v>201</v>
      </c>
      <c r="J6" s="5">
        <v>203</v>
      </c>
      <c r="K6" s="5">
        <v>234</v>
      </c>
      <c r="L6" s="5">
        <v>179</v>
      </c>
      <c r="M6" s="5"/>
      <c r="N6" s="5"/>
      <c r="O6" s="5">
        <f t="shared" si="0"/>
        <v>1215</v>
      </c>
      <c r="P6" s="5">
        <v>30</v>
      </c>
      <c r="Q6" s="6">
        <f t="shared" si="1"/>
        <v>202.5</v>
      </c>
      <c r="R6" s="14">
        <f t="shared" si="2"/>
        <v>1245</v>
      </c>
      <c r="S6" s="5">
        <f t="shared" si="3"/>
        <v>6</v>
      </c>
      <c r="T6" s="38" t="s">
        <v>35</v>
      </c>
    </row>
    <row r="7" spans="1:20" ht="12.75">
      <c r="A7" s="1">
        <f t="shared" si="4"/>
        <v>5</v>
      </c>
      <c r="B7" s="15" t="s">
        <v>72</v>
      </c>
      <c r="C7" s="9" t="s">
        <v>65</v>
      </c>
      <c r="D7" s="22" t="s">
        <v>24</v>
      </c>
      <c r="E7" s="18"/>
      <c r="F7" s="5">
        <v>11424</v>
      </c>
      <c r="G7" s="5">
        <v>172</v>
      </c>
      <c r="H7" s="5">
        <v>225</v>
      </c>
      <c r="I7" s="5">
        <v>246</v>
      </c>
      <c r="J7" s="5">
        <v>203</v>
      </c>
      <c r="K7" s="5">
        <v>222</v>
      </c>
      <c r="L7" s="5">
        <v>162</v>
      </c>
      <c r="M7" s="5"/>
      <c r="N7" s="5"/>
      <c r="O7" s="5">
        <f t="shared" si="0"/>
        <v>1230</v>
      </c>
      <c r="P7" s="5">
        <v>0</v>
      </c>
      <c r="Q7" s="6">
        <f t="shared" si="1"/>
        <v>205</v>
      </c>
      <c r="R7" s="14">
        <f t="shared" si="2"/>
        <v>1230</v>
      </c>
      <c r="S7" s="5">
        <f t="shared" si="3"/>
        <v>6</v>
      </c>
      <c r="T7" t="s">
        <v>35</v>
      </c>
    </row>
    <row r="8" spans="1:20" ht="12.75">
      <c r="A8" s="1">
        <f t="shared" si="4"/>
        <v>6</v>
      </c>
      <c r="B8" s="15" t="s">
        <v>57</v>
      </c>
      <c r="C8" s="15" t="s">
        <v>46</v>
      </c>
      <c r="D8" s="23" t="s">
        <v>24</v>
      </c>
      <c r="E8" s="19"/>
      <c r="F8" s="10">
        <v>11384</v>
      </c>
      <c r="G8" s="10">
        <v>182</v>
      </c>
      <c r="H8" s="10">
        <v>210</v>
      </c>
      <c r="I8" s="10">
        <v>192</v>
      </c>
      <c r="J8" s="10">
        <v>179</v>
      </c>
      <c r="K8" s="10">
        <v>168</v>
      </c>
      <c r="L8" s="10">
        <v>202</v>
      </c>
      <c r="M8" s="10"/>
      <c r="N8" s="10"/>
      <c r="O8" s="5">
        <f t="shared" si="0"/>
        <v>1133</v>
      </c>
      <c r="P8" s="10">
        <v>90</v>
      </c>
      <c r="Q8" s="6">
        <f t="shared" si="1"/>
        <v>188.83333333333334</v>
      </c>
      <c r="R8" s="16">
        <f t="shared" si="2"/>
        <v>1223</v>
      </c>
      <c r="S8" s="5">
        <f t="shared" si="3"/>
        <v>6</v>
      </c>
      <c r="T8" t="s">
        <v>35</v>
      </c>
    </row>
    <row r="9" spans="1:20" ht="12.75">
      <c r="A9" s="1">
        <f t="shared" si="4"/>
        <v>7</v>
      </c>
      <c r="B9" s="15" t="s">
        <v>52</v>
      </c>
      <c r="C9" s="15" t="s">
        <v>31</v>
      </c>
      <c r="D9" s="23" t="s">
        <v>24</v>
      </c>
      <c r="E9" s="19"/>
      <c r="F9" s="10">
        <v>9202</v>
      </c>
      <c r="G9" s="10">
        <v>216</v>
      </c>
      <c r="H9" s="10">
        <v>173</v>
      </c>
      <c r="I9" s="10">
        <v>205</v>
      </c>
      <c r="J9" s="10">
        <v>197</v>
      </c>
      <c r="K9" s="10">
        <v>212</v>
      </c>
      <c r="L9" s="10">
        <v>182</v>
      </c>
      <c r="M9" s="10"/>
      <c r="N9" s="10"/>
      <c r="O9" s="5">
        <f t="shared" si="0"/>
        <v>1185</v>
      </c>
      <c r="P9" s="5">
        <v>30</v>
      </c>
      <c r="Q9" s="6">
        <f t="shared" si="1"/>
        <v>197.5</v>
      </c>
      <c r="R9" s="16">
        <f t="shared" si="2"/>
        <v>1215</v>
      </c>
      <c r="S9" s="5">
        <f t="shared" si="3"/>
        <v>6</v>
      </c>
      <c r="T9" t="s">
        <v>35</v>
      </c>
    </row>
    <row r="10" spans="1:20" ht="12.75">
      <c r="A10" s="1">
        <f t="shared" si="4"/>
        <v>8</v>
      </c>
      <c r="B10" s="15" t="s">
        <v>32</v>
      </c>
      <c r="C10" s="15" t="s">
        <v>30</v>
      </c>
      <c r="D10" s="22" t="s">
        <v>24</v>
      </c>
      <c r="E10" s="19"/>
      <c r="F10" s="10">
        <v>21715</v>
      </c>
      <c r="G10" s="10">
        <v>177</v>
      </c>
      <c r="H10" s="10">
        <v>255</v>
      </c>
      <c r="I10" s="10">
        <v>196</v>
      </c>
      <c r="J10" s="10">
        <v>168</v>
      </c>
      <c r="K10" s="10">
        <v>200</v>
      </c>
      <c r="L10" s="10">
        <v>150</v>
      </c>
      <c r="M10" s="10"/>
      <c r="N10" s="10"/>
      <c r="O10" s="5">
        <f t="shared" si="0"/>
        <v>1146</v>
      </c>
      <c r="P10" s="10">
        <v>60</v>
      </c>
      <c r="Q10" s="6">
        <f t="shared" si="1"/>
        <v>191</v>
      </c>
      <c r="R10" s="16">
        <f t="shared" si="2"/>
        <v>1206</v>
      </c>
      <c r="S10" s="5">
        <f t="shared" si="3"/>
        <v>6</v>
      </c>
      <c r="T10" t="s">
        <v>35</v>
      </c>
    </row>
    <row r="11" spans="1:20" ht="12.75">
      <c r="A11" s="1">
        <f t="shared" si="4"/>
        <v>9</v>
      </c>
      <c r="B11" s="9" t="s">
        <v>42</v>
      </c>
      <c r="C11" s="9" t="s">
        <v>31</v>
      </c>
      <c r="D11" s="22" t="s">
        <v>24</v>
      </c>
      <c r="E11" s="18"/>
      <c r="F11" s="5">
        <v>23014</v>
      </c>
      <c r="G11" s="5">
        <v>164</v>
      </c>
      <c r="H11" s="5">
        <v>211</v>
      </c>
      <c r="I11" s="5">
        <v>160</v>
      </c>
      <c r="J11" s="5">
        <v>180</v>
      </c>
      <c r="K11" s="5">
        <v>202</v>
      </c>
      <c r="L11" s="5">
        <v>256</v>
      </c>
      <c r="M11" s="5"/>
      <c r="N11" s="5"/>
      <c r="O11" s="5">
        <f t="shared" si="0"/>
        <v>1173</v>
      </c>
      <c r="P11" s="5">
        <v>30</v>
      </c>
      <c r="Q11" s="6">
        <f t="shared" si="1"/>
        <v>195.5</v>
      </c>
      <c r="R11" s="14">
        <f t="shared" si="2"/>
        <v>1203</v>
      </c>
      <c r="S11" s="5">
        <f t="shared" si="3"/>
        <v>6</v>
      </c>
      <c r="T11" t="s">
        <v>35</v>
      </c>
    </row>
    <row r="12" spans="1:20" ht="12.75">
      <c r="A12" s="1">
        <f t="shared" si="4"/>
        <v>10</v>
      </c>
      <c r="B12" s="15" t="s">
        <v>73</v>
      </c>
      <c r="C12" s="9" t="s">
        <v>31</v>
      </c>
      <c r="D12" s="22" t="s">
        <v>24</v>
      </c>
      <c r="E12" s="18"/>
      <c r="F12" s="5">
        <v>11368</v>
      </c>
      <c r="G12" s="5">
        <v>224</v>
      </c>
      <c r="H12" s="5">
        <v>202</v>
      </c>
      <c r="I12" s="5">
        <v>129</v>
      </c>
      <c r="J12" s="5">
        <v>193</v>
      </c>
      <c r="K12" s="5">
        <v>215</v>
      </c>
      <c r="L12" s="5">
        <v>184</v>
      </c>
      <c r="M12" s="5"/>
      <c r="N12" s="5"/>
      <c r="O12" s="5">
        <f t="shared" si="0"/>
        <v>1147</v>
      </c>
      <c r="P12" s="5">
        <v>30</v>
      </c>
      <c r="Q12" s="6">
        <f t="shared" si="1"/>
        <v>191.16666666666666</v>
      </c>
      <c r="R12" s="14">
        <f t="shared" si="2"/>
        <v>1177</v>
      </c>
      <c r="S12" s="5">
        <f t="shared" si="3"/>
        <v>6</v>
      </c>
      <c r="T12" t="s">
        <v>35</v>
      </c>
    </row>
    <row r="13" spans="1:20" ht="12.75">
      <c r="A13" s="1">
        <f t="shared" si="4"/>
        <v>11</v>
      </c>
      <c r="B13" s="9" t="s">
        <v>62</v>
      </c>
      <c r="C13" s="9" t="s">
        <v>30</v>
      </c>
      <c r="D13" s="22" t="s">
        <v>24</v>
      </c>
      <c r="E13" s="18"/>
      <c r="F13" s="5">
        <v>22811</v>
      </c>
      <c r="G13" s="5">
        <v>223</v>
      </c>
      <c r="H13" s="5">
        <v>179</v>
      </c>
      <c r="I13" s="5">
        <v>170</v>
      </c>
      <c r="J13" s="5">
        <v>171</v>
      </c>
      <c r="K13" s="5">
        <v>174</v>
      </c>
      <c r="L13" s="5">
        <v>191</v>
      </c>
      <c r="M13" s="5"/>
      <c r="N13" s="5"/>
      <c r="O13" s="5">
        <f t="shared" si="0"/>
        <v>1108</v>
      </c>
      <c r="P13" s="5">
        <v>60</v>
      </c>
      <c r="Q13" s="6">
        <f t="shared" si="1"/>
        <v>184.66666666666666</v>
      </c>
      <c r="R13" s="14">
        <f t="shared" si="2"/>
        <v>1168</v>
      </c>
      <c r="S13" s="5">
        <f t="shared" si="3"/>
        <v>6</v>
      </c>
      <c r="T13" t="s">
        <v>35</v>
      </c>
    </row>
    <row r="14" spans="1:20" ht="12.75">
      <c r="A14" s="1">
        <f t="shared" si="4"/>
        <v>12</v>
      </c>
      <c r="B14" s="9" t="s">
        <v>64</v>
      </c>
      <c r="C14" s="9" t="s">
        <v>65</v>
      </c>
      <c r="D14" s="45" t="s">
        <v>24</v>
      </c>
      <c r="E14" s="18"/>
      <c r="F14" s="5">
        <v>10817</v>
      </c>
      <c r="G14" s="5">
        <v>182</v>
      </c>
      <c r="H14" s="5">
        <v>184</v>
      </c>
      <c r="I14" s="5">
        <v>247</v>
      </c>
      <c r="J14" s="5">
        <v>189</v>
      </c>
      <c r="K14" s="5">
        <v>173</v>
      </c>
      <c r="L14" s="5">
        <v>187</v>
      </c>
      <c r="M14" s="5"/>
      <c r="N14" s="5"/>
      <c r="O14" s="5">
        <f t="shared" si="0"/>
        <v>1162</v>
      </c>
      <c r="P14" s="5">
        <v>0</v>
      </c>
      <c r="Q14" s="6">
        <f t="shared" si="1"/>
        <v>193.66666666666666</v>
      </c>
      <c r="R14" s="14">
        <f t="shared" si="2"/>
        <v>1162</v>
      </c>
      <c r="S14" s="5">
        <f t="shared" si="3"/>
        <v>6</v>
      </c>
      <c r="T14" t="s">
        <v>35</v>
      </c>
    </row>
    <row r="15" spans="1:20" ht="12.75">
      <c r="A15" s="1">
        <f t="shared" si="4"/>
        <v>13</v>
      </c>
      <c r="B15" s="15" t="s">
        <v>79</v>
      </c>
      <c r="C15" s="15" t="s">
        <v>31</v>
      </c>
      <c r="D15" s="45" t="s">
        <v>24</v>
      </c>
      <c r="E15" s="18"/>
      <c r="F15" s="5">
        <v>16115</v>
      </c>
      <c r="G15" s="5">
        <v>165</v>
      </c>
      <c r="H15" s="5">
        <v>181</v>
      </c>
      <c r="I15" s="5">
        <v>154</v>
      </c>
      <c r="J15" s="5">
        <v>181</v>
      </c>
      <c r="K15" s="5">
        <v>279</v>
      </c>
      <c r="L15" s="5">
        <v>168</v>
      </c>
      <c r="M15" s="5"/>
      <c r="N15" s="5"/>
      <c r="O15" s="5">
        <f t="shared" si="0"/>
        <v>1128</v>
      </c>
      <c r="P15" s="5">
        <v>30</v>
      </c>
      <c r="Q15" s="6">
        <f t="shared" si="1"/>
        <v>188</v>
      </c>
      <c r="R15" s="14">
        <f t="shared" si="2"/>
        <v>1158</v>
      </c>
      <c r="S15" s="5">
        <f t="shared" si="3"/>
        <v>6</v>
      </c>
      <c r="T15" t="s">
        <v>35</v>
      </c>
    </row>
    <row r="16" spans="1:20" ht="12.75">
      <c r="A16" s="1">
        <f t="shared" si="4"/>
        <v>14</v>
      </c>
      <c r="B16" s="9" t="s">
        <v>34</v>
      </c>
      <c r="C16" s="9" t="s">
        <v>30</v>
      </c>
      <c r="D16" s="22" t="s">
        <v>24</v>
      </c>
      <c r="E16" s="18"/>
      <c r="F16" s="5">
        <v>11748</v>
      </c>
      <c r="G16" s="5">
        <v>191</v>
      </c>
      <c r="H16" s="5">
        <v>223</v>
      </c>
      <c r="I16" s="5">
        <v>123</v>
      </c>
      <c r="J16" s="5">
        <v>192</v>
      </c>
      <c r="K16" s="5">
        <v>184</v>
      </c>
      <c r="L16" s="5">
        <v>183</v>
      </c>
      <c r="M16" s="5"/>
      <c r="N16" s="5"/>
      <c r="O16" s="5">
        <f t="shared" si="0"/>
        <v>1096</v>
      </c>
      <c r="P16" s="5">
        <v>60</v>
      </c>
      <c r="Q16" s="6">
        <f t="shared" si="1"/>
        <v>182.66666666666666</v>
      </c>
      <c r="R16" s="14">
        <f t="shared" si="2"/>
        <v>1156</v>
      </c>
      <c r="S16" s="5">
        <f t="shared" si="3"/>
        <v>6</v>
      </c>
      <c r="T16" t="s">
        <v>35</v>
      </c>
    </row>
    <row r="17" spans="1:20" ht="12.75">
      <c r="A17" s="1">
        <f t="shared" si="4"/>
        <v>15</v>
      </c>
      <c r="B17" s="9" t="s">
        <v>28</v>
      </c>
      <c r="C17" s="9" t="s">
        <v>31</v>
      </c>
      <c r="D17" s="22" t="s">
        <v>24</v>
      </c>
      <c r="E17" s="18"/>
      <c r="F17" s="5">
        <v>20548</v>
      </c>
      <c r="G17" s="5">
        <v>164</v>
      </c>
      <c r="H17" s="5">
        <v>188</v>
      </c>
      <c r="I17" s="5">
        <v>184</v>
      </c>
      <c r="J17" s="5">
        <v>194</v>
      </c>
      <c r="K17" s="5">
        <v>193</v>
      </c>
      <c r="L17" s="5">
        <v>200</v>
      </c>
      <c r="M17" s="5"/>
      <c r="N17" s="5"/>
      <c r="O17" s="5">
        <f t="shared" si="0"/>
        <v>1123</v>
      </c>
      <c r="P17" s="5">
        <v>30</v>
      </c>
      <c r="Q17" s="6">
        <f t="shared" si="1"/>
        <v>187.16666666666666</v>
      </c>
      <c r="R17" s="14">
        <f t="shared" si="2"/>
        <v>1153</v>
      </c>
      <c r="S17" s="5">
        <f t="shared" si="3"/>
        <v>6</v>
      </c>
      <c r="T17" t="s">
        <v>35</v>
      </c>
    </row>
    <row r="18" spans="1:20" ht="12.75">
      <c r="A18" s="1">
        <f t="shared" si="4"/>
        <v>16</v>
      </c>
      <c r="B18" s="15" t="s">
        <v>76</v>
      </c>
      <c r="C18" s="9" t="s">
        <v>31</v>
      </c>
      <c r="D18" s="45" t="s">
        <v>24</v>
      </c>
      <c r="E18" s="18"/>
      <c r="F18" s="5">
        <v>20696</v>
      </c>
      <c r="G18" s="5">
        <v>212</v>
      </c>
      <c r="H18" s="5">
        <v>155</v>
      </c>
      <c r="I18" s="5">
        <v>186</v>
      </c>
      <c r="J18" s="5">
        <v>164</v>
      </c>
      <c r="K18" s="5">
        <v>212</v>
      </c>
      <c r="L18" s="5">
        <v>167</v>
      </c>
      <c r="M18" s="5"/>
      <c r="N18" s="5"/>
      <c r="O18" s="5">
        <f t="shared" si="0"/>
        <v>1096</v>
      </c>
      <c r="P18" s="5">
        <v>30</v>
      </c>
      <c r="Q18" s="6">
        <f t="shared" si="1"/>
        <v>182.66666666666666</v>
      </c>
      <c r="R18" s="14">
        <f t="shared" si="2"/>
        <v>1126</v>
      </c>
      <c r="S18" s="5">
        <f t="shared" si="3"/>
        <v>6</v>
      </c>
      <c r="T18" t="s">
        <v>35</v>
      </c>
    </row>
    <row r="19" spans="1:20" ht="12.75">
      <c r="A19" s="1">
        <f t="shared" si="4"/>
        <v>17</v>
      </c>
      <c r="B19" s="9" t="s">
        <v>50</v>
      </c>
      <c r="C19" s="9" t="s">
        <v>30</v>
      </c>
      <c r="D19" s="22" t="s">
        <v>24</v>
      </c>
      <c r="E19" s="18"/>
      <c r="F19" s="5">
        <v>11781</v>
      </c>
      <c r="G19" s="5">
        <v>179</v>
      </c>
      <c r="H19" s="5">
        <v>197</v>
      </c>
      <c r="I19" s="5">
        <v>177</v>
      </c>
      <c r="J19" s="5">
        <v>164</v>
      </c>
      <c r="K19" s="5">
        <v>181</v>
      </c>
      <c r="L19" s="5">
        <v>163</v>
      </c>
      <c r="M19" s="5"/>
      <c r="N19" s="5"/>
      <c r="O19" s="5">
        <f t="shared" si="0"/>
        <v>1061</v>
      </c>
      <c r="P19" s="5">
        <v>60</v>
      </c>
      <c r="Q19" s="6">
        <f t="shared" si="1"/>
        <v>176.83333333333334</v>
      </c>
      <c r="R19" s="14">
        <f t="shared" si="2"/>
        <v>1121</v>
      </c>
      <c r="S19" s="5">
        <f t="shared" si="3"/>
        <v>6</v>
      </c>
      <c r="T19" t="s">
        <v>35</v>
      </c>
    </row>
    <row r="20" spans="1:20" ht="12.75">
      <c r="A20" s="1">
        <f t="shared" si="4"/>
        <v>18</v>
      </c>
      <c r="B20" s="9" t="s">
        <v>56</v>
      </c>
      <c r="C20" s="9" t="s">
        <v>30</v>
      </c>
      <c r="D20" s="22" t="s">
        <v>24</v>
      </c>
      <c r="E20" s="18"/>
      <c r="F20" s="5">
        <v>11676</v>
      </c>
      <c r="G20" s="5">
        <v>164</v>
      </c>
      <c r="H20" s="5">
        <v>209</v>
      </c>
      <c r="I20" s="5">
        <v>191</v>
      </c>
      <c r="J20" s="5">
        <v>157</v>
      </c>
      <c r="K20" s="5">
        <v>170</v>
      </c>
      <c r="L20" s="5">
        <v>168</v>
      </c>
      <c r="M20" s="5"/>
      <c r="N20" s="5"/>
      <c r="O20" s="5">
        <f t="shared" si="0"/>
        <v>1059</v>
      </c>
      <c r="P20" s="5">
        <v>60</v>
      </c>
      <c r="Q20" s="6">
        <f t="shared" si="1"/>
        <v>176.5</v>
      </c>
      <c r="R20" s="14">
        <f t="shared" si="2"/>
        <v>1119</v>
      </c>
      <c r="S20" s="5">
        <f t="shared" si="3"/>
        <v>6</v>
      </c>
      <c r="T20" t="s">
        <v>35</v>
      </c>
    </row>
    <row r="21" spans="1:20" ht="12.75">
      <c r="A21" s="1">
        <f t="shared" si="4"/>
        <v>19</v>
      </c>
      <c r="B21" s="9" t="s">
        <v>44</v>
      </c>
      <c r="C21" s="9" t="s">
        <v>30</v>
      </c>
      <c r="D21" s="22" t="s">
        <v>24</v>
      </c>
      <c r="E21" s="18"/>
      <c r="F21" s="5">
        <v>20545</v>
      </c>
      <c r="G21" s="5">
        <v>139</v>
      </c>
      <c r="H21" s="5">
        <v>166</v>
      </c>
      <c r="I21" s="5">
        <v>189</v>
      </c>
      <c r="J21" s="5">
        <v>180</v>
      </c>
      <c r="K21" s="5">
        <v>188</v>
      </c>
      <c r="L21" s="5">
        <v>190</v>
      </c>
      <c r="M21" s="5"/>
      <c r="N21" s="5"/>
      <c r="O21" s="5">
        <f t="shared" si="0"/>
        <v>1052</v>
      </c>
      <c r="P21" s="5">
        <v>60</v>
      </c>
      <c r="Q21" s="6">
        <f t="shared" si="1"/>
        <v>175.33333333333334</v>
      </c>
      <c r="R21" s="14">
        <f t="shared" si="2"/>
        <v>1112</v>
      </c>
      <c r="S21" s="5">
        <f t="shared" si="3"/>
        <v>6</v>
      </c>
      <c r="T21" t="s">
        <v>35</v>
      </c>
    </row>
    <row r="22" spans="1:20" ht="12.75">
      <c r="A22" s="1">
        <f t="shared" si="4"/>
        <v>20</v>
      </c>
      <c r="B22" s="15" t="s">
        <v>71</v>
      </c>
      <c r="C22" s="9" t="s">
        <v>30</v>
      </c>
      <c r="D22" s="45" t="s">
        <v>24</v>
      </c>
      <c r="E22" s="18"/>
      <c r="F22" s="5">
        <v>21993</v>
      </c>
      <c r="G22" s="5">
        <v>190</v>
      </c>
      <c r="H22" s="5">
        <v>200</v>
      </c>
      <c r="I22" s="5">
        <v>160</v>
      </c>
      <c r="J22" s="5">
        <v>179</v>
      </c>
      <c r="K22" s="5">
        <v>197</v>
      </c>
      <c r="L22" s="5">
        <v>126</v>
      </c>
      <c r="M22" s="5"/>
      <c r="N22" s="5"/>
      <c r="O22" s="5">
        <f t="shared" si="0"/>
        <v>1052</v>
      </c>
      <c r="P22" s="5">
        <v>60</v>
      </c>
      <c r="Q22" s="6">
        <f t="shared" si="1"/>
        <v>175.33333333333334</v>
      </c>
      <c r="R22" s="14">
        <f t="shared" si="2"/>
        <v>1112</v>
      </c>
      <c r="S22" s="5">
        <f t="shared" si="3"/>
        <v>6</v>
      </c>
      <c r="T22" t="s">
        <v>35</v>
      </c>
    </row>
    <row r="23" spans="1:20" ht="12.75">
      <c r="A23" s="1">
        <f t="shared" si="4"/>
        <v>21</v>
      </c>
      <c r="B23" s="9" t="s">
        <v>45</v>
      </c>
      <c r="C23" s="9" t="s">
        <v>31</v>
      </c>
      <c r="D23" s="22" t="s">
        <v>24</v>
      </c>
      <c r="E23" s="18"/>
      <c r="F23" s="5">
        <v>11385</v>
      </c>
      <c r="G23" s="5">
        <v>126</v>
      </c>
      <c r="H23" s="5">
        <v>189</v>
      </c>
      <c r="I23" s="5">
        <v>191</v>
      </c>
      <c r="J23" s="5">
        <v>184</v>
      </c>
      <c r="K23" s="5">
        <v>189</v>
      </c>
      <c r="L23" s="5">
        <v>194</v>
      </c>
      <c r="M23" s="5"/>
      <c r="N23" s="5"/>
      <c r="O23" s="5">
        <f t="shared" si="0"/>
        <v>1073</v>
      </c>
      <c r="P23" s="5">
        <v>30</v>
      </c>
      <c r="Q23" s="6">
        <f t="shared" si="1"/>
        <v>178.83333333333334</v>
      </c>
      <c r="R23" s="14">
        <f t="shared" si="2"/>
        <v>1103</v>
      </c>
      <c r="S23" s="5">
        <f t="shared" si="3"/>
        <v>6</v>
      </c>
      <c r="T23" t="s">
        <v>35</v>
      </c>
    </row>
    <row r="24" spans="1:20" ht="12.75">
      <c r="A24" s="1">
        <f t="shared" si="4"/>
        <v>22</v>
      </c>
      <c r="B24" s="9" t="s">
        <v>33</v>
      </c>
      <c r="C24" s="9" t="s">
        <v>31</v>
      </c>
      <c r="D24" s="22" t="s">
        <v>24</v>
      </c>
      <c r="E24" s="18"/>
      <c r="F24" s="5">
        <v>11429</v>
      </c>
      <c r="G24" s="5">
        <v>168</v>
      </c>
      <c r="H24" s="5">
        <v>160</v>
      </c>
      <c r="I24" s="5">
        <v>156</v>
      </c>
      <c r="J24" s="5">
        <v>186</v>
      </c>
      <c r="K24" s="5">
        <v>206</v>
      </c>
      <c r="L24" s="5">
        <v>192</v>
      </c>
      <c r="M24" s="5"/>
      <c r="N24" s="5"/>
      <c r="O24" s="5">
        <f t="shared" si="0"/>
        <v>1068</v>
      </c>
      <c r="P24" s="5">
        <v>30</v>
      </c>
      <c r="Q24" s="6">
        <f t="shared" si="1"/>
        <v>178</v>
      </c>
      <c r="R24" s="14">
        <f t="shared" si="2"/>
        <v>1098</v>
      </c>
      <c r="S24" s="5">
        <f t="shared" si="3"/>
        <v>6</v>
      </c>
      <c r="T24" t="s">
        <v>35</v>
      </c>
    </row>
    <row r="25" spans="1:20" ht="12.75">
      <c r="A25" s="1">
        <f t="shared" si="4"/>
        <v>23</v>
      </c>
      <c r="B25" s="9" t="s">
        <v>60</v>
      </c>
      <c r="C25" s="9" t="s">
        <v>46</v>
      </c>
      <c r="D25" s="22" t="s">
        <v>24</v>
      </c>
      <c r="E25" s="18"/>
      <c r="F25" s="5">
        <v>21000</v>
      </c>
      <c r="G25" s="5">
        <v>188</v>
      </c>
      <c r="H25" s="5">
        <v>182</v>
      </c>
      <c r="I25" s="5">
        <v>118</v>
      </c>
      <c r="J25" s="5">
        <v>172</v>
      </c>
      <c r="K25" s="5">
        <v>160</v>
      </c>
      <c r="L25" s="5">
        <v>179</v>
      </c>
      <c r="M25" s="5"/>
      <c r="N25" s="5"/>
      <c r="O25" s="5">
        <f t="shared" si="0"/>
        <v>999</v>
      </c>
      <c r="P25" s="5">
        <v>90</v>
      </c>
      <c r="Q25" s="6">
        <f t="shared" si="1"/>
        <v>166.5</v>
      </c>
      <c r="R25" s="14">
        <f t="shared" si="2"/>
        <v>1089</v>
      </c>
      <c r="S25" s="5">
        <f t="shared" si="3"/>
        <v>6</v>
      </c>
      <c r="T25" t="s">
        <v>35</v>
      </c>
    </row>
    <row r="26" spans="1:20" ht="12.75">
      <c r="A26" s="1">
        <f t="shared" si="4"/>
        <v>24</v>
      </c>
      <c r="B26" s="9" t="s">
        <v>37</v>
      </c>
      <c r="C26" s="9" t="s">
        <v>30</v>
      </c>
      <c r="D26" s="22" t="s">
        <v>24</v>
      </c>
      <c r="E26" s="18"/>
      <c r="F26" s="5">
        <v>20969</v>
      </c>
      <c r="G26" s="5">
        <v>164</v>
      </c>
      <c r="H26" s="5">
        <v>168</v>
      </c>
      <c r="I26" s="5">
        <v>170</v>
      </c>
      <c r="J26" s="5">
        <v>164</v>
      </c>
      <c r="K26" s="5">
        <v>168</v>
      </c>
      <c r="L26" s="5">
        <v>175</v>
      </c>
      <c r="M26" s="5"/>
      <c r="N26" s="5"/>
      <c r="O26" s="5">
        <f t="shared" si="0"/>
        <v>1009</v>
      </c>
      <c r="P26" s="5">
        <v>60</v>
      </c>
      <c r="Q26" s="6">
        <f t="shared" si="1"/>
        <v>168.16666666666666</v>
      </c>
      <c r="R26" s="14">
        <f t="shared" si="2"/>
        <v>1069</v>
      </c>
      <c r="S26" s="5">
        <f t="shared" si="3"/>
        <v>6</v>
      </c>
      <c r="T26" t="s">
        <v>35</v>
      </c>
    </row>
    <row r="27" spans="1:20" ht="12.75">
      <c r="A27" s="1">
        <f t="shared" si="4"/>
        <v>25</v>
      </c>
      <c r="B27" s="9" t="s">
        <v>40</v>
      </c>
      <c r="C27" s="9" t="s">
        <v>30</v>
      </c>
      <c r="D27" s="44" t="s">
        <v>24</v>
      </c>
      <c r="E27" s="18"/>
      <c r="F27" s="5">
        <v>20592</v>
      </c>
      <c r="G27" s="5">
        <v>191</v>
      </c>
      <c r="H27" s="5">
        <v>156</v>
      </c>
      <c r="I27" s="5">
        <v>182</v>
      </c>
      <c r="J27" s="5">
        <v>158</v>
      </c>
      <c r="K27" s="5">
        <v>173</v>
      </c>
      <c r="L27" s="5">
        <v>146</v>
      </c>
      <c r="M27" s="5"/>
      <c r="N27" s="5"/>
      <c r="O27" s="5">
        <f t="shared" si="0"/>
        <v>1006</v>
      </c>
      <c r="P27" s="5">
        <v>60</v>
      </c>
      <c r="Q27" s="6">
        <f t="shared" si="1"/>
        <v>167.66666666666666</v>
      </c>
      <c r="R27" s="16">
        <f t="shared" si="2"/>
        <v>1066</v>
      </c>
      <c r="S27" s="5">
        <f t="shared" si="3"/>
        <v>6</v>
      </c>
      <c r="T27" t="s">
        <v>35</v>
      </c>
    </row>
    <row r="28" spans="1:20" ht="12.75">
      <c r="A28" s="1">
        <f t="shared" si="4"/>
        <v>26</v>
      </c>
      <c r="B28" s="15" t="s">
        <v>68</v>
      </c>
      <c r="C28" s="9" t="s">
        <v>30</v>
      </c>
      <c r="D28" s="22" t="s">
        <v>24</v>
      </c>
      <c r="E28" s="18"/>
      <c r="F28" s="5">
        <v>13424</v>
      </c>
      <c r="G28" s="5">
        <v>197</v>
      </c>
      <c r="H28" s="5">
        <v>149</v>
      </c>
      <c r="I28" s="5">
        <v>136</v>
      </c>
      <c r="J28" s="5">
        <v>143</v>
      </c>
      <c r="K28" s="5">
        <v>200</v>
      </c>
      <c r="L28" s="5">
        <v>176</v>
      </c>
      <c r="M28" s="5"/>
      <c r="N28" s="5"/>
      <c r="O28" s="5">
        <f t="shared" si="0"/>
        <v>1001</v>
      </c>
      <c r="P28" s="5">
        <v>60</v>
      </c>
      <c r="Q28" s="6">
        <f t="shared" si="1"/>
        <v>166.83333333333334</v>
      </c>
      <c r="R28" s="14">
        <f t="shared" si="2"/>
        <v>1061</v>
      </c>
      <c r="S28" s="5">
        <f t="shared" si="3"/>
        <v>6</v>
      </c>
      <c r="T28" t="s">
        <v>35</v>
      </c>
    </row>
    <row r="29" spans="1:20" ht="12.75">
      <c r="A29" s="1">
        <f t="shared" si="4"/>
        <v>27</v>
      </c>
      <c r="B29" s="9" t="s">
        <v>53</v>
      </c>
      <c r="C29" s="9" t="s">
        <v>31</v>
      </c>
      <c r="D29" s="23" t="s">
        <v>24</v>
      </c>
      <c r="E29" s="18"/>
      <c r="F29" s="5">
        <v>21113</v>
      </c>
      <c r="G29" s="5">
        <v>154</v>
      </c>
      <c r="H29" s="5">
        <v>214</v>
      </c>
      <c r="I29" s="5">
        <v>201</v>
      </c>
      <c r="J29" s="5">
        <v>179</v>
      </c>
      <c r="K29" s="5">
        <v>135</v>
      </c>
      <c r="L29" s="5">
        <v>145</v>
      </c>
      <c r="M29" s="5"/>
      <c r="N29" s="5"/>
      <c r="O29" s="5">
        <f t="shared" si="0"/>
        <v>1028</v>
      </c>
      <c r="P29" s="5">
        <v>30</v>
      </c>
      <c r="Q29" s="6">
        <f t="shared" si="1"/>
        <v>171.33333333333334</v>
      </c>
      <c r="R29" s="14">
        <f t="shared" si="2"/>
        <v>1058</v>
      </c>
      <c r="S29" s="5">
        <f t="shared" si="3"/>
        <v>6</v>
      </c>
      <c r="T29" t="s">
        <v>35</v>
      </c>
    </row>
    <row r="30" spans="1:20" ht="12.75">
      <c r="A30" s="1">
        <f t="shared" si="4"/>
        <v>28</v>
      </c>
      <c r="B30" s="9" t="s">
        <v>39</v>
      </c>
      <c r="C30" s="9" t="s">
        <v>30</v>
      </c>
      <c r="D30" s="22" t="s">
        <v>24</v>
      </c>
      <c r="E30" s="18"/>
      <c r="F30" s="5">
        <v>23006</v>
      </c>
      <c r="G30" s="5">
        <v>186</v>
      </c>
      <c r="H30" s="5">
        <v>130</v>
      </c>
      <c r="I30" s="5">
        <v>170</v>
      </c>
      <c r="J30" s="5">
        <v>145</v>
      </c>
      <c r="K30" s="5">
        <v>150</v>
      </c>
      <c r="L30" s="5">
        <v>191</v>
      </c>
      <c r="M30" s="5"/>
      <c r="N30" s="5"/>
      <c r="O30" s="5">
        <f t="shared" si="0"/>
        <v>972</v>
      </c>
      <c r="P30" s="5">
        <v>60</v>
      </c>
      <c r="Q30" s="6">
        <f t="shared" si="1"/>
        <v>162</v>
      </c>
      <c r="R30" s="14">
        <f t="shared" si="2"/>
        <v>1032</v>
      </c>
      <c r="S30" s="5">
        <f t="shared" si="3"/>
        <v>6</v>
      </c>
      <c r="T30" t="s">
        <v>35</v>
      </c>
    </row>
    <row r="31" spans="1:20" ht="12.75">
      <c r="A31" s="1">
        <f t="shared" si="4"/>
        <v>29</v>
      </c>
      <c r="B31" s="9" t="s">
        <v>29</v>
      </c>
      <c r="C31" s="9" t="s">
        <v>30</v>
      </c>
      <c r="D31" s="22" t="s">
        <v>24</v>
      </c>
      <c r="E31" s="18"/>
      <c r="F31" s="5">
        <v>11754</v>
      </c>
      <c r="G31" s="5">
        <v>174</v>
      </c>
      <c r="H31" s="5">
        <v>147</v>
      </c>
      <c r="I31" s="5">
        <v>157</v>
      </c>
      <c r="J31" s="5">
        <v>171</v>
      </c>
      <c r="K31" s="5">
        <v>157</v>
      </c>
      <c r="L31" s="5">
        <v>165</v>
      </c>
      <c r="M31" s="5"/>
      <c r="N31" s="5"/>
      <c r="O31" s="5">
        <f t="shared" si="0"/>
        <v>971</v>
      </c>
      <c r="P31" s="5">
        <v>60</v>
      </c>
      <c r="Q31" s="6">
        <f t="shared" si="1"/>
        <v>161.83333333333334</v>
      </c>
      <c r="R31" s="14">
        <f t="shared" si="2"/>
        <v>1031</v>
      </c>
      <c r="S31" s="5">
        <f t="shared" si="3"/>
        <v>6</v>
      </c>
      <c r="T31" t="s">
        <v>35</v>
      </c>
    </row>
    <row r="32" spans="1:20" ht="12.75">
      <c r="A32" s="1">
        <f t="shared" si="4"/>
        <v>30</v>
      </c>
      <c r="B32" s="9" t="s">
        <v>55</v>
      </c>
      <c r="C32" s="9" t="s">
        <v>30</v>
      </c>
      <c r="D32" s="22" t="s">
        <v>24</v>
      </c>
      <c r="E32" s="18"/>
      <c r="F32" s="5">
        <v>11760</v>
      </c>
      <c r="G32" s="5">
        <v>143</v>
      </c>
      <c r="H32" s="5">
        <v>192</v>
      </c>
      <c r="I32" s="5">
        <v>138</v>
      </c>
      <c r="J32" s="5">
        <v>137</v>
      </c>
      <c r="K32" s="5">
        <v>203</v>
      </c>
      <c r="L32" s="5">
        <v>124</v>
      </c>
      <c r="M32" s="5"/>
      <c r="N32" s="5"/>
      <c r="O32" s="5">
        <f t="shared" si="0"/>
        <v>937</v>
      </c>
      <c r="P32" s="5">
        <v>60</v>
      </c>
      <c r="Q32" s="6">
        <f t="shared" si="1"/>
        <v>156.16666666666666</v>
      </c>
      <c r="R32" s="14">
        <f t="shared" si="2"/>
        <v>997</v>
      </c>
      <c r="S32" s="5">
        <f t="shared" si="3"/>
        <v>6</v>
      </c>
      <c r="T32" t="s">
        <v>35</v>
      </c>
    </row>
    <row r="33" spans="1:20" ht="12.75">
      <c r="A33" s="1">
        <f>A32+1</f>
        <v>31</v>
      </c>
      <c r="B33" s="39" t="s">
        <v>67</v>
      </c>
      <c r="C33" s="39" t="s">
        <v>46</v>
      </c>
      <c r="D33" s="5" t="s">
        <v>24</v>
      </c>
      <c r="E33" s="18"/>
      <c r="F33" s="5">
        <v>22712</v>
      </c>
      <c r="G33" s="5">
        <v>189</v>
      </c>
      <c r="H33" s="5">
        <v>158</v>
      </c>
      <c r="I33" s="5">
        <v>120</v>
      </c>
      <c r="J33" s="5">
        <v>134</v>
      </c>
      <c r="K33" s="5">
        <v>125</v>
      </c>
      <c r="L33" s="5">
        <v>136</v>
      </c>
      <c r="M33" s="5"/>
      <c r="N33" s="5"/>
      <c r="O33" s="5">
        <f t="shared" si="0"/>
        <v>862</v>
      </c>
      <c r="P33" s="5">
        <v>90</v>
      </c>
      <c r="Q33" s="6">
        <f t="shared" si="1"/>
        <v>143.66666666666666</v>
      </c>
      <c r="R33" s="14">
        <f t="shared" si="2"/>
        <v>952</v>
      </c>
      <c r="S33" s="5">
        <f t="shared" si="3"/>
        <v>6</v>
      </c>
      <c r="T33" t="s">
        <v>35</v>
      </c>
    </row>
    <row r="34" spans="2:19" ht="12.75">
      <c r="B34" s="15"/>
      <c r="C34" s="15"/>
      <c r="D34" s="22"/>
      <c r="E34" s="18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 s="14"/>
      <c r="S34" s="5"/>
    </row>
    <row r="35" spans="2:19" ht="12.75">
      <c r="B35" s="47" t="s">
        <v>80</v>
      </c>
      <c r="C35" s="15"/>
      <c r="D35" s="22"/>
      <c r="E35" s="18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  <c r="R35" s="14"/>
      <c r="S35" s="5"/>
    </row>
    <row r="36" spans="1:20" ht="12.75">
      <c r="A36" s="1">
        <v>1</v>
      </c>
      <c r="B36" s="9" t="s">
        <v>63</v>
      </c>
      <c r="C36" s="9" t="s">
        <v>30</v>
      </c>
      <c r="D36" s="22" t="s">
        <v>46</v>
      </c>
      <c r="E36" s="18"/>
      <c r="F36" s="5">
        <v>20224</v>
      </c>
      <c r="G36" s="5">
        <v>168</v>
      </c>
      <c r="H36" s="5">
        <v>162</v>
      </c>
      <c r="I36" s="5">
        <v>172</v>
      </c>
      <c r="J36" s="5">
        <v>172</v>
      </c>
      <c r="K36" s="5">
        <v>189</v>
      </c>
      <c r="L36" s="5">
        <v>207</v>
      </c>
      <c r="M36" s="5"/>
      <c r="N36" s="5"/>
      <c r="O36" s="5">
        <f aca="true" t="shared" si="5" ref="O36:O42">SUM(G36:N36)</f>
        <v>1070</v>
      </c>
      <c r="P36" s="5">
        <v>90</v>
      </c>
      <c r="Q36" s="6">
        <f aca="true" t="shared" si="6" ref="Q36:Q42">O36/S36</f>
        <v>178.33333333333334</v>
      </c>
      <c r="R36" s="14">
        <f aca="true" t="shared" si="7" ref="R36:R42">SUM(O36:P36)</f>
        <v>1160</v>
      </c>
      <c r="S36" s="5">
        <f aca="true" t="shared" si="8" ref="S36:S42">COUNT(G36:N36)</f>
        <v>6</v>
      </c>
      <c r="T36" t="s">
        <v>35</v>
      </c>
    </row>
    <row r="37" spans="1:20" ht="12.75">
      <c r="A37" s="1">
        <f t="shared" si="4"/>
        <v>2</v>
      </c>
      <c r="B37" s="15" t="s">
        <v>75</v>
      </c>
      <c r="C37" s="9" t="s">
        <v>65</v>
      </c>
      <c r="D37" s="22" t="s">
        <v>46</v>
      </c>
      <c r="E37" s="18"/>
      <c r="F37" s="5">
        <v>11293</v>
      </c>
      <c r="G37" s="5">
        <v>205</v>
      </c>
      <c r="H37" s="5">
        <v>191</v>
      </c>
      <c r="I37" s="5">
        <v>183</v>
      </c>
      <c r="J37" s="5">
        <v>199</v>
      </c>
      <c r="K37" s="5">
        <v>176</v>
      </c>
      <c r="L37" s="5">
        <v>196</v>
      </c>
      <c r="M37" s="5"/>
      <c r="N37" s="5"/>
      <c r="O37" s="5">
        <f t="shared" si="5"/>
        <v>1150</v>
      </c>
      <c r="P37" s="5">
        <v>0</v>
      </c>
      <c r="Q37" s="6">
        <f t="shared" si="6"/>
        <v>191.66666666666666</v>
      </c>
      <c r="R37" s="14">
        <f t="shared" si="7"/>
        <v>1150</v>
      </c>
      <c r="S37" s="5">
        <f t="shared" si="8"/>
        <v>6</v>
      </c>
      <c r="T37" t="s">
        <v>35</v>
      </c>
    </row>
    <row r="38" spans="1:20" ht="12.75">
      <c r="A38" s="1">
        <f t="shared" si="4"/>
        <v>3</v>
      </c>
      <c r="B38" s="9" t="s">
        <v>47</v>
      </c>
      <c r="C38" s="9" t="s">
        <v>30</v>
      </c>
      <c r="D38" s="22" t="s">
        <v>46</v>
      </c>
      <c r="E38" s="18"/>
      <c r="F38" s="5">
        <v>11761</v>
      </c>
      <c r="G38" s="5">
        <v>194</v>
      </c>
      <c r="H38" s="5">
        <v>162</v>
      </c>
      <c r="I38" s="5">
        <v>136</v>
      </c>
      <c r="J38" s="5">
        <v>203</v>
      </c>
      <c r="K38" s="5">
        <v>152</v>
      </c>
      <c r="L38" s="5">
        <v>187</v>
      </c>
      <c r="M38" s="5"/>
      <c r="N38" s="5"/>
      <c r="O38" s="5">
        <f t="shared" si="5"/>
        <v>1034</v>
      </c>
      <c r="P38" s="5">
        <v>90</v>
      </c>
      <c r="Q38" s="6">
        <f t="shared" si="6"/>
        <v>172.33333333333334</v>
      </c>
      <c r="R38" s="14">
        <f t="shared" si="7"/>
        <v>1124</v>
      </c>
      <c r="S38" s="5">
        <f t="shared" si="8"/>
        <v>6</v>
      </c>
      <c r="T38" t="s">
        <v>35</v>
      </c>
    </row>
    <row r="39" spans="1:20" ht="12.75">
      <c r="A39" s="1">
        <f t="shared" si="4"/>
        <v>4</v>
      </c>
      <c r="B39" s="15" t="s">
        <v>74</v>
      </c>
      <c r="C39" s="9" t="s">
        <v>31</v>
      </c>
      <c r="D39" s="22" t="s">
        <v>46</v>
      </c>
      <c r="E39" s="18"/>
      <c r="F39" s="5">
        <v>11425</v>
      </c>
      <c r="G39" s="5">
        <v>184</v>
      </c>
      <c r="H39" s="5">
        <v>217</v>
      </c>
      <c r="I39" s="5">
        <v>164</v>
      </c>
      <c r="J39" s="5">
        <v>149</v>
      </c>
      <c r="K39" s="5">
        <v>177</v>
      </c>
      <c r="L39" s="5">
        <v>179</v>
      </c>
      <c r="M39" s="5"/>
      <c r="N39" s="5"/>
      <c r="O39" s="5">
        <f t="shared" si="5"/>
        <v>1070</v>
      </c>
      <c r="P39" s="5">
        <v>42</v>
      </c>
      <c r="Q39" s="6">
        <f t="shared" si="6"/>
        <v>178.33333333333334</v>
      </c>
      <c r="R39" s="14">
        <f t="shared" si="7"/>
        <v>1112</v>
      </c>
      <c r="S39" s="5">
        <f t="shared" si="8"/>
        <v>6</v>
      </c>
      <c r="T39" t="s">
        <v>35</v>
      </c>
    </row>
    <row r="40" spans="1:20" ht="12.75">
      <c r="A40" s="1">
        <f t="shared" si="4"/>
        <v>5</v>
      </c>
      <c r="B40" s="41" t="s">
        <v>51</v>
      </c>
      <c r="C40" s="41" t="s">
        <v>30</v>
      </c>
      <c r="D40" s="5" t="s">
        <v>46</v>
      </c>
      <c r="E40" s="40"/>
      <c r="F40" s="5">
        <v>11731</v>
      </c>
      <c r="G40" s="5">
        <v>153</v>
      </c>
      <c r="H40" s="5">
        <v>144</v>
      </c>
      <c r="I40" s="5">
        <v>145</v>
      </c>
      <c r="J40" s="5">
        <v>195</v>
      </c>
      <c r="K40" s="5">
        <v>146</v>
      </c>
      <c r="L40" s="5">
        <v>159</v>
      </c>
      <c r="M40" s="5"/>
      <c r="N40" s="5"/>
      <c r="O40" s="5">
        <f t="shared" si="5"/>
        <v>942</v>
      </c>
      <c r="P40" s="5">
        <v>90</v>
      </c>
      <c r="Q40" s="6">
        <f t="shared" si="6"/>
        <v>157</v>
      </c>
      <c r="R40" s="14">
        <f t="shared" si="7"/>
        <v>1032</v>
      </c>
      <c r="S40" s="5">
        <f t="shared" si="8"/>
        <v>6</v>
      </c>
      <c r="T40" t="s">
        <v>35</v>
      </c>
    </row>
    <row r="41" spans="1:20" ht="12.75">
      <c r="A41" s="1">
        <f t="shared" si="4"/>
        <v>6</v>
      </c>
      <c r="B41" s="39" t="s">
        <v>69</v>
      </c>
      <c r="C41" s="41" t="s">
        <v>31</v>
      </c>
      <c r="D41" s="5" t="s">
        <v>46</v>
      </c>
      <c r="E41" s="40"/>
      <c r="F41" s="5">
        <v>19194</v>
      </c>
      <c r="G41" s="5">
        <v>170</v>
      </c>
      <c r="H41" s="5">
        <v>149</v>
      </c>
      <c r="I41" s="5">
        <v>166</v>
      </c>
      <c r="J41" s="5">
        <v>200</v>
      </c>
      <c r="K41" s="5">
        <v>144</v>
      </c>
      <c r="L41" s="5">
        <v>137</v>
      </c>
      <c r="M41" s="5"/>
      <c r="N41" s="5"/>
      <c r="O41" s="5">
        <f t="shared" si="5"/>
        <v>966</v>
      </c>
      <c r="P41" s="5">
        <v>42</v>
      </c>
      <c r="Q41" s="6">
        <f t="shared" si="6"/>
        <v>161</v>
      </c>
      <c r="R41" s="14">
        <f t="shared" si="7"/>
        <v>1008</v>
      </c>
      <c r="S41" s="5">
        <f t="shared" si="8"/>
        <v>6</v>
      </c>
      <c r="T41" t="s">
        <v>35</v>
      </c>
    </row>
    <row r="42" spans="2:19" ht="12.75">
      <c r="B42" s="39"/>
      <c r="C42" s="41"/>
      <c r="D42" s="5"/>
      <c r="E42" s="40"/>
      <c r="F42" s="5"/>
      <c r="G42" s="5"/>
      <c r="H42" s="5"/>
      <c r="I42" s="5"/>
      <c r="J42" s="5"/>
      <c r="K42" s="5"/>
      <c r="L42" s="5"/>
      <c r="M42" s="5"/>
      <c r="N42" s="5"/>
      <c r="O42" s="5">
        <f t="shared" si="5"/>
        <v>0</v>
      </c>
      <c r="P42" s="5"/>
      <c r="Q42" s="6" t="e">
        <f t="shared" si="6"/>
        <v>#DIV/0!</v>
      </c>
      <c r="R42" s="14">
        <f t="shared" si="7"/>
        <v>0</v>
      </c>
      <c r="S42" s="5">
        <f t="shared" si="8"/>
        <v>0</v>
      </c>
    </row>
    <row r="43" spans="2:19" ht="12.75">
      <c r="B43" s="48" t="s">
        <v>81</v>
      </c>
      <c r="C43" s="41"/>
      <c r="D43" s="5"/>
      <c r="E43" s="40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  <c r="R43" s="14"/>
      <c r="S43" s="5"/>
    </row>
    <row r="44" spans="1:20" ht="12.75">
      <c r="A44" s="1">
        <v>1</v>
      </c>
      <c r="B44" s="39" t="s">
        <v>38</v>
      </c>
      <c r="C44" s="39" t="s">
        <v>48</v>
      </c>
      <c r="D44" s="10" t="s">
        <v>24</v>
      </c>
      <c r="E44" s="43"/>
      <c r="F44" s="10">
        <v>21000</v>
      </c>
      <c r="G44" s="10">
        <v>193</v>
      </c>
      <c r="H44" s="10">
        <v>191</v>
      </c>
      <c r="I44" s="10">
        <v>192</v>
      </c>
      <c r="J44" s="10">
        <v>222</v>
      </c>
      <c r="K44" s="10">
        <v>211</v>
      </c>
      <c r="L44" s="10">
        <v>244</v>
      </c>
      <c r="M44" s="10"/>
      <c r="N44" s="10"/>
      <c r="O44" s="5">
        <f aca="true" t="shared" si="9" ref="O44:O54">SUM(G44:N44)</f>
        <v>1253</v>
      </c>
      <c r="P44" s="5">
        <v>90</v>
      </c>
      <c r="Q44" s="6">
        <f aca="true" t="shared" si="10" ref="Q44:Q54">O44/S44</f>
        <v>208.83333333333334</v>
      </c>
      <c r="R44" s="16">
        <f aca="true" t="shared" si="11" ref="R44:R54">SUM(O44:P44)</f>
        <v>1343</v>
      </c>
      <c r="S44" s="5">
        <f aca="true" t="shared" si="12" ref="S44:S54">COUNT(G44:N44)</f>
        <v>6</v>
      </c>
      <c r="T44" t="s">
        <v>35</v>
      </c>
    </row>
    <row r="45" spans="1:20" ht="12.75">
      <c r="A45" s="1">
        <f t="shared" si="4"/>
        <v>2</v>
      </c>
      <c r="B45" s="41" t="s">
        <v>26</v>
      </c>
      <c r="C45" s="41" t="s">
        <v>25</v>
      </c>
      <c r="D45" s="5" t="s">
        <v>24</v>
      </c>
      <c r="E45" s="40"/>
      <c r="F45" s="5">
        <v>21002</v>
      </c>
      <c r="G45" s="5">
        <v>198</v>
      </c>
      <c r="H45" s="5">
        <v>232</v>
      </c>
      <c r="I45" s="5">
        <v>203</v>
      </c>
      <c r="J45" s="5">
        <v>214</v>
      </c>
      <c r="K45" s="5">
        <v>224</v>
      </c>
      <c r="L45" s="5">
        <v>206</v>
      </c>
      <c r="M45" s="5"/>
      <c r="N45" s="5"/>
      <c r="O45" s="5">
        <f t="shared" si="9"/>
        <v>1277</v>
      </c>
      <c r="P45" s="5">
        <v>30</v>
      </c>
      <c r="Q45" s="6">
        <f t="shared" si="10"/>
        <v>212.83333333333334</v>
      </c>
      <c r="R45" s="14">
        <f t="shared" si="11"/>
        <v>1307</v>
      </c>
      <c r="S45" s="5">
        <f t="shared" si="12"/>
        <v>6</v>
      </c>
      <c r="T45" t="s">
        <v>35</v>
      </c>
    </row>
    <row r="46" spans="1:20" ht="12.75">
      <c r="A46" s="1">
        <f t="shared" si="4"/>
        <v>3</v>
      </c>
      <c r="B46" s="41" t="s">
        <v>36</v>
      </c>
      <c r="C46" s="41" t="s">
        <v>25</v>
      </c>
      <c r="D46" s="5" t="s">
        <v>24</v>
      </c>
      <c r="E46" s="40"/>
      <c r="F46" s="5">
        <v>22506</v>
      </c>
      <c r="G46" s="5">
        <v>201</v>
      </c>
      <c r="H46" s="5">
        <v>190</v>
      </c>
      <c r="I46" s="5">
        <v>244</v>
      </c>
      <c r="J46" s="5">
        <v>156</v>
      </c>
      <c r="K46" s="5">
        <v>183</v>
      </c>
      <c r="L46" s="5">
        <v>155</v>
      </c>
      <c r="M46" s="5"/>
      <c r="N46" s="5"/>
      <c r="O46" s="5">
        <f t="shared" si="9"/>
        <v>1129</v>
      </c>
      <c r="P46" s="5">
        <v>30</v>
      </c>
      <c r="Q46" s="6">
        <f t="shared" si="10"/>
        <v>188.16666666666666</v>
      </c>
      <c r="R46" s="14">
        <f t="shared" si="11"/>
        <v>1159</v>
      </c>
      <c r="S46" s="5">
        <f t="shared" si="12"/>
        <v>6</v>
      </c>
      <c r="T46" t="s">
        <v>35</v>
      </c>
    </row>
    <row r="47" spans="1:20" ht="12.75">
      <c r="A47" s="1">
        <f t="shared" si="4"/>
        <v>4</v>
      </c>
      <c r="B47" s="41" t="s">
        <v>27</v>
      </c>
      <c r="C47" s="41" t="s">
        <v>25</v>
      </c>
      <c r="D47" s="5" t="s">
        <v>24</v>
      </c>
      <c r="E47" s="40"/>
      <c r="F47" s="5">
        <v>21744</v>
      </c>
      <c r="G47" s="5">
        <v>147</v>
      </c>
      <c r="H47" s="5">
        <v>188</v>
      </c>
      <c r="I47" s="5">
        <v>192</v>
      </c>
      <c r="J47" s="5">
        <v>178</v>
      </c>
      <c r="K47" s="5">
        <v>170</v>
      </c>
      <c r="L47" s="5">
        <v>199</v>
      </c>
      <c r="M47" s="5"/>
      <c r="N47" s="5"/>
      <c r="O47" s="5">
        <f t="shared" si="9"/>
        <v>1074</v>
      </c>
      <c r="P47" s="5">
        <v>30</v>
      </c>
      <c r="Q47" s="6">
        <f t="shared" si="10"/>
        <v>179</v>
      </c>
      <c r="R47" s="14">
        <f t="shared" si="11"/>
        <v>1104</v>
      </c>
      <c r="S47" s="5">
        <f t="shared" si="12"/>
        <v>6</v>
      </c>
      <c r="T47" t="s">
        <v>35</v>
      </c>
    </row>
    <row r="48" spans="1:20" ht="12.75">
      <c r="A48" s="1">
        <f t="shared" si="4"/>
        <v>5</v>
      </c>
      <c r="B48" s="39" t="s">
        <v>43</v>
      </c>
      <c r="C48" s="39" t="s">
        <v>41</v>
      </c>
      <c r="D48" s="5" t="s">
        <v>24</v>
      </c>
      <c r="E48" s="43"/>
      <c r="F48" s="10">
        <v>22000</v>
      </c>
      <c r="G48" s="10">
        <v>198</v>
      </c>
      <c r="H48" s="10">
        <v>179</v>
      </c>
      <c r="I48" s="10">
        <v>193</v>
      </c>
      <c r="J48" s="10">
        <v>156</v>
      </c>
      <c r="K48" s="10">
        <v>176</v>
      </c>
      <c r="L48" s="10">
        <v>132</v>
      </c>
      <c r="M48" s="10"/>
      <c r="N48" s="10"/>
      <c r="O48" s="5">
        <f t="shared" si="9"/>
        <v>1034</v>
      </c>
      <c r="P48" s="10">
        <v>60</v>
      </c>
      <c r="Q48" s="6">
        <f t="shared" si="10"/>
        <v>172.33333333333334</v>
      </c>
      <c r="R48" s="16">
        <f t="shared" si="11"/>
        <v>1094</v>
      </c>
      <c r="S48" s="5">
        <f t="shared" si="12"/>
        <v>6</v>
      </c>
      <c r="T48" t="s">
        <v>35</v>
      </c>
    </row>
    <row r="49" spans="1:20" ht="12.75">
      <c r="A49" s="1">
        <f t="shared" si="4"/>
        <v>6</v>
      </c>
      <c r="B49" s="39" t="s">
        <v>40</v>
      </c>
      <c r="C49" s="39" t="s">
        <v>41</v>
      </c>
      <c r="D49" s="5" t="s">
        <v>24</v>
      </c>
      <c r="E49" s="43"/>
      <c r="F49" s="10">
        <v>20592</v>
      </c>
      <c r="G49" s="10">
        <v>215</v>
      </c>
      <c r="H49" s="10">
        <v>208</v>
      </c>
      <c r="I49" s="10">
        <v>162</v>
      </c>
      <c r="J49" s="10">
        <v>165</v>
      </c>
      <c r="K49" s="10">
        <v>129</v>
      </c>
      <c r="L49" s="10">
        <v>116</v>
      </c>
      <c r="M49" s="10"/>
      <c r="N49" s="10"/>
      <c r="O49" s="5">
        <f t="shared" si="9"/>
        <v>995</v>
      </c>
      <c r="P49" s="5">
        <v>60</v>
      </c>
      <c r="Q49" s="6">
        <f t="shared" si="10"/>
        <v>165.83333333333334</v>
      </c>
      <c r="R49" s="16">
        <f t="shared" si="11"/>
        <v>1055</v>
      </c>
      <c r="S49" s="5">
        <f t="shared" si="12"/>
        <v>6</v>
      </c>
      <c r="T49" t="s">
        <v>35</v>
      </c>
    </row>
    <row r="50" spans="1:19" ht="12.75">
      <c r="A50" s="1">
        <f t="shared" si="4"/>
        <v>7</v>
      </c>
      <c r="B50" s="41" t="s">
        <v>54</v>
      </c>
      <c r="C50" s="41" t="s">
        <v>48</v>
      </c>
      <c r="D50" s="5" t="s">
        <v>24</v>
      </c>
      <c r="E50" s="40"/>
      <c r="F50" s="5">
        <v>22183</v>
      </c>
      <c r="G50" s="5">
        <v>119</v>
      </c>
      <c r="H50" s="5">
        <v>134</v>
      </c>
      <c r="I50" s="5">
        <v>137</v>
      </c>
      <c r="J50" s="5">
        <v>182</v>
      </c>
      <c r="K50" s="5">
        <v>154</v>
      </c>
      <c r="L50" s="5">
        <v>201</v>
      </c>
      <c r="M50" s="5"/>
      <c r="N50" s="5"/>
      <c r="O50" s="5">
        <f t="shared" si="9"/>
        <v>927</v>
      </c>
      <c r="P50" s="5">
        <v>90</v>
      </c>
      <c r="Q50" s="6">
        <f t="shared" si="10"/>
        <v>154.5</v>
      </c>
      <c r="R50" s="14">
        <f t="shared" si="11"/>
        <v>1017</v>
      </c>
      <c r="S50" s="5">
        <f t="shared" si="12"/>
        <v>6</v>
      </c>
    </row>
    <row r="51" spans="1:20" ht="12.75">
      <c r="A51" s="1">
        <f t="shared" si="4"/>
        <v>8</v>
      </c>
      <c r="B51" s="41" t="s">
        <v>49</v>
      </c>
      <c r="C51" s="41" t="s">
        <v>48</v>
      </c>
      <c r="D51" s="10" t="s">
        <v>24</v>
      </c>
      <c r="E51" s="40"/>
      <c r="F51" s="5">
        <v>22840</v>
      </c>
      <c r="G51" s="5">
        <v>138</v>
      </c>
      <c r="H51" s="5">
        <v>168</v>
      </c>
      <c r="I51" s="5">
        <v>175</v>
      </c>
      <c r="J51" s="5">
        <v>128</v>
      </c>
      <c r="K51" s="5">
        <v>142</v>
      </c>
      <c r="L51" s="5">
        <v>162</v>
      </c>
      <c r="M51" s="5"/>
      <c r="N51" s="5"/>
      <c r="O51" s="5">
        <f t="shared" si="9"/>
        <v>913</v>
      </c>
      <c r="P51" s="5">
        <v>90</v>
      </c>
      <c r="Q51" s="6">
        <f t="shared" si="10"/>
        <v>152.16666666666666</v>
      </c>
      <c r="R51" s="14">
        <f t="shared" si="11"/>
        <v>1003</v>
      </c>
      <c r="S51" s="5">
        <f t="shared" si="12"/>
        <v>6</v>
      </c>
      <c r="T51" t="s">
        <v>35</v>
      </c>
    </row>
    <row r="52" spans="1:20" ht="12.75">
      <c r="A52" s="1">
        <f t="shared" si="4"/>
        <v>9</v>
      </c>
      <c r="B52" s="41" t="s">
        <v>58</v>
      </c>
      <c r="C52" s="41" t="s">
        <v>48</v>
      </c>
      <c r="D52" s="5" t="s">
        <v>24</v>
      </c>
      <c r="E52" s="40"/>
      <c r="F52" s="5">
        <v>21833</v>
      </c>
      <c r="G52" s="5">
        <v>214</v>
      </c>
      <c r="H52" s="5">
        <v>170</v>
      </c>
      <c r="I52" s="5">
        <v>114</v>
      </c>
      <c r="J52" s="5">
        <v>113</v>
      </c>
      <c r="K52" s="5">
        <v>121</v>
      </c>
      <c r="L52" s="5">
        <v>155</v>
      </c>
      <c r="M52" s="5"/>
      <c r="N52" s="5"/>
      <c r="O52" s="5">
        <f t="shared" si="9"/>
        <v>887</v>
      </c>
      <c r="P52" s="5">
        <v>30</v>
      </c>
      <c r="Q52" s="6">
        <f t="shared" si="10"/>
        <v>147.83333333333334</v>
      </c>
      <c r="R52" s="14">
        <f t="shared" si="11"/>
        <v>917</v>
      </c>
      <c r="S52" s="5">
        <f t="shared" si="12"/>
        <v>6</v>
      </c>
      <c r="T52" t="s">
        <v>35</v>
      </c>
    </row>
    <row r="53" spans="1:20" ht="12.75">
      <c r="A53" s="1">
        <f t="shared" si="4"/>
        <v>10</v>
      </c>
      <c r="B53" s="41" t="s">
        <v>59</v>
      </c>
      <c r="C53" s="41" t="s">
        <v>48</v>
      </c>
      <c r="D53" s="10" t="s">
        <v>24</v>
      </c>
      <c r="E53" s="40"/>
      <c r="F53" s="5">
        <v>22926</v>
      </c>
      <c r="G53" s="5">
        <v>126</v>
      </c>
      <c r="H53" s="5">
        <v>204</v>
      </c>
      <c r="I53" s="5">
        <v>123</v>
      </c>
      <c r="J53" s="5">
        <v>99</v>
      </c>
      <c r="K53" s="5">
        <v>106</v>
      </c>
      <c r="L53" s="5">
        <v>113</v>
      </c>
      <c r="M53" s="5"/>
      <c r="N53" s="5"/>
      <c r="O53" s="5">
        <f t="shared" si="9"/>
        <v>771</v>
      </c>
      <c r="P53" s="5">
        <v>90</v>
      </c>
      <c r="Q53" s="6">
        <f t="shared" si="10"/>
        <v>128.5</v>
      </c>
      <c r="R53" s="14">
        <f t="shared" si="11"/>
        <v>861</v>
      </c>
      <c r="S53" s="5">
        <f t="shared" si="12"/>
        <v>6</v>
      </c>
      <c r="T53" t="s">
        <v>35</v>
      </c>
    </row>
    <row r="54" spans="2:19" ht="12.75">
      <c r="B54" s="39"/>
      <c r="C54" s="41"/>
      <c r="D54" s="5"/>
      <c r="E54" s="40"/>
      <c r="F54" s="5"/>
      <c r="G54" s="5"/>
      <c r="H54" s="5"/>
      <c r="I54" s="5"/>
      <c r="J54" s="5"/>
      <c r="K54" s="5"/>
      <c r="L54" s="5"/>
      <c r="M54" s="5"/>
      <c r="N54" s="5"/>
      <c r="O54" s="5">
        <f t="shared" si="9"/>
        <v>0</v>
      </c>
      <c r="P54" s="5"/>
      <c r="Q54" s="6" t="e">
        <f t="shared" si="10"/>
        <v>#DIV/0!</v>
      </c>
      <c r="R54" s="14">
        <f t="shared" si="11"/>
        <v>0</v>
      </c>
      <c r="S54" s="5">
        <f t="shared" si="12"/>
        <v>0</v>
      </c>
    </row>
  </sheetData>
  <printOptions/>
  <pageMargins left="0.75" right="0.75" top="0.3" bottom="0.31" header="0.22" footer="0.24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1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1.421875" defaultRowHeight="12.75"/>
  <cols>
    <col min="1" max="1" width="12.00390625" style="1" bestFit="1" customWidth="1"/>
    <col min="2" max="2" width="29.140625" style="0" bestFit="1" customWidth="1"/>
    <col min="3" max="3" width="13.421875" style="0" bestFit="1" customWidth="1"/>
    <col min="4" max="4" width="10.57421875" style="0" bestFit="1" customWidth="1"/>
    <col min="5" max="5" width="10.8515625" style="0" bestFit="1" customWidth="1"/>
    <col min="6" max="6" width="16.140625" style="11" bestFit="1" customWidth="1"/>
  </cols>
  <sheetData>
    <row r="1" ht="13.5" thickBot="1"/>
    <row r="2" spans="1:6" ht="15.75">
      <c r="A2" s="26" t="s">
        <v>5</v>
      </c>
      <c r="B2" s="27" t="s">
        <v>6</v>
      </c>
      <c r="C2" s="27" t="s">
        <v>7</v>
      </c>
      <c r="D2" s="27" t="s">
        <v>8</v>
      </c>
      <c r="E2" s="27" t="s">
        <v>9</v>
      </c>
      <c r="F2" s="28" t="s">
        <v>17</v>
      </c>
    </row>
    <row r="3" spans="1:6" ht="16.5" thickBot="1">
      <c r="A3" s="29"/>
      <c r="B3" s="30" t="s">
        <v>13</v>
      </c>
      <c r="C3" s="31"/>
      <c r="D3" s="31"/>
      <c r="E3" s="31"/>
      <c r="F3" s="32"/>
    </row>
    <row r="4" spans="1:6" ht="15.75" thickBot="1">
      <c r="A4" s="33">
        <v>1</v>
      </c>
      <c r="B4" s="34" t="str">
        <f>Resultat!B3</f>
        <v>Lars Chr Nygård, Solli</v>
      </c>
      <c r="C4" s="34">
        <f>Resultat!O3</f>
        <v>1306</v>
      </c>
      <c r="D4" s="34">
        <f>Resultat!P3</f>
        <v>30</v>
      </c>
      <c r="E4" s="34">
        <f>C4+D4</f>
        <v>1336</v>
      </c>
      <c r="F4" s="35">
        <f>C4/6</f>
        <v>217.66666666666666</v>
      </c>
    </row>
    <row r="5" spans="1:6" ht="15.75" thickBot="1">
      <c r="A5" s="36">
        <f>A4+1</f>
        <v>2</v>
      </c>
      <c r="B5" s="34" t="str">
        <f>Resultat!B4</f>
        <v>Tommy Thoresen, Rolvsøy</v>
      </c>
      <c r="C5" s="34">
        <f>Resultat!O4</f>
        <v>1271</v>
      </c>
      <c r="D5" s="34">
        <f>Resultat!P4</f>
        <v>30</v>
      </c>
      <c r="E5" s="34">
        <f aca="true" t="shared" si="0" ref="E5:E52">C5+D5</f>
        <v>1301</v>
      </c>
      <c r="F5" s="35">
        <f aca="true" t="shared" si="1" ref="F5:F52">C5/6</f>
        <v>211.83333333333334</v>
      </c>
    </row>
    <row r="6" spans="1:6" ht="15.75" thickBot="1">
      <c r="A6" s="36">
        <f aca="true" t="shared" si="2" ref="A6:A52">A5+1</f>
        <v>3</v>
      </c>
      <c r="B6" s="34" t="str">
        <f>Resultat!B5</f>
        <v>Kjell Karlsen, Sofiemyr</v>
      </c>
      <c r="C6" s="34">
        <f>Resultat!O5</f>
        <v>1246</v>
      </c>
      <c r="D6" s="34">
        <f>Resultat!P5</f>
        <v>30</v>
      </c>
      <c r="E6" s="34">
        <f t="shared" si="0"/>
        <v>1276</v>
      </c>
      <c r="F6" s="35">
        <f t="shared" si="1"/>
        <v>207.66666666666666</v>
      </c>
    </row>
    <row r="7" spans="1:6" ht="15.75" thickBot="1">
      <c r="A7" s="36">
        <f>A6+1</f>
        <v>4</v>
      </c>
      <c r="B7" s="34" t="str">
        <f>Resultat!B6</f>
        <v>Jens Didrik Bakken, 7/</v>
      </c>
      <c r="C7" s="34">
        <f>Resultat!O6</f>
        <v>1215</v>
      </c>
      <c r="D7" s="34">
        <f>Resultat!P6</f>
        <v>30</v>
      </c>
      <c r="E7" s="34">
        <f t="shared" si="0"/>
        <v>1245</v>
      </c>
      <c r="F7" s="35">
        <f t="shared" si="1"/>
        <v>202.5</v>
      </c>
    </row>
    <row r="8" spans="1:6" ht="15.75" thickBot="1">
      <c r="A8" s="36">
        <v>4</v>
      </c>
      <c r="B8" s="34" t="str">
        <f>Resultat!B7</f>
        <v>Ronny Arnesen, 7/</v>
      </c>
      <c r="C8" s="34">
        <f>Resultat!O7</f>
        <v>1230</v>
      </c>
      <c r="D8" s="34">
        <f>Resultat!P7</f>
        <v>0</v>
      </c>
      <c r="E8" s="34">
        <f t="shared" si="0"/>
        <v>1230</v>
      </c>
      <c r="F8" s="35">
        <f t="shared" si="1"/>
        <v>205</v>
      </c>
    </row>
    <row r="9" spans="1:6" ht="15.75" thickBot="1">
      <c r="A9" s="36">
        <v>6</v>
      </c>
      <c r="B9" s="34" t="str">
        <f>Resultat!B8</f>
        <v>Ronny Johansen, Sarp</v>
      </c>
      <c r="C9" s="34">
        <f>Resultat!O8</f>
        <v>1133</v>
      </c>
      <c r="D9" s="34">
        <f>Resultat!P8</f>
        <v>90</v>
      </c>
      <c r="E9" s="34">
        <f t="shared" si="0"/>
        <v>1223</v>
      </c>
      <c r="F9" s="35">
        <f t="shared" si="1"/>
        <v>188.83333333333334</v>
      </c>
    </row>
    <row r="10" spans="1:6" ht="15.75" thickBot="1">
      <c r="A10" s="36">
        <f t="shared" si="2"/>
        <v>7</v>
      </c>
      <c r="B10" s="34" t="str">
        <f>Resultat!B9</f>
        <v>Viggo Esbesen, KBK</v>
      </c>
      <c r="C10" s="34">
        <f>Resultat!O9</f>
        <v>1185</v>
      </c>
      <c r="D10" s="34">
        <f>Resultat!P9</f>
        <v>30</v>
      </c>
      <c r="E10" s="34">
        <f t="shared" si="0"/>
        <v>1215</v>
      </c>
      <c r="F10" s="35">
        <f t="shared" si="1"/>
        <v>197.5</v>
      </c>
    </row>
    <row r="11" spans="1:6" ht="15.75" thickBot="1">
      <c r="A11" s="36">
        <f t="shared" si="2"/>
        <v>8</v>
      </c>
      <c r="B11" s="34" t="str">
        <f>Resultat!B10</f>
        <v>Bjørn Sørensen,KBK</v>
      </c>
      <c r="C11" s="34">
        <f>Resultat!O10</f>
        <v>1146</v>
      </c>
      <c r="D11" s="34">
        <f>Resultat!P10</f>
        <v>60</v>
      </c>
      <c r="E11" s="34">
        <f t="shared" si="0"/>
        <v>1206</v>
      </c>
      <c r="F11" s="35">
        <f t="shared" si="1"/>
        <v>191</v>
      </c>
    </row>
    <row r="12" spans="1:6" ht="15.75" thickBot="1">
      <c r="A12" s="36">
        <f t="shared" si="2"/>
        <v>9</v>
      </c>
      <c r="B12" s="34" t="str">
        <f>Resultat!B11</f>
        <v>Terje Karlsen, Jarlsberg</v>
      </c>
      <c r="C12" s="34">
        <f>Resultat!O11</f>
        <v>1173</v>
      </c>
      <c r="D12" s="34">
        <f>Resultat!P11</f>
        <v>30</v>
      </c>
      <c r="E12" s="34">
        <f t="shared" si="0"/>
        <v>1203</v>
      </c>
      <c r="F12" s="35">
        <f t="shared" si="1"/>
        <v>195.5</v>
      </c>
    </row>
    <row r="13" spans="1:6" ht="15.75" thickBot="1">
      <c r="A13" s="36">
        <f t="shared" si="2"/>
        <v>10</v>
      </c>
      <c r="B13" s="34" t="str">
        <f>Resultat!B12</f>
        <v>Gunnar Bøhaugen, 7/</v>
      </c>
      <c r="C13" s="34">
        <f>Resultat!O12</f>
        <v>1147</v>
      </c>
      <c r="D13" s="34">
        <f>Resultat!P12</f>
        <v>30</v>
      </c>
      <c r="E13" s="34">
        <f t="shared" si="0"/>
        <v>1177</v>
      </c>
      <c r="F13" s="35">
        <f t="shared" si="1"/>
        <v>191.16666666666666</v>
      </c>
    </row>
    <row r="14" spans="1:6" ht="15.75" thickBot="1">
      <c r="A14" s="36">
        <f t="shared" si="2"/>
        <v>11</v>
      </c>
      <c r="B14" s="34" t="str">
        <f>Resultat!B13</f>
        <v>Bjørn Ivar Hansen, Rolvsøy</v>
      </c>
      <c r="C14" s="34">
        <f>Resultat!O13</f>
        <v>1108</v>
      </c>
      <c r="D14" s="34">
        <f>Resultat!P13</f>
        <v>60</v>
      </c>
      <c r="E14" s="34">
        <f t="shared" si="0"/>
        <v>1168</v>
      </c>
      <c r="F14" s="35">
        <f t="shared" si="1"/>
        <v>184.66666666666666</v>
      </c>
    </row>
    <row r="15" spans="1:6" ht="15.75" thickBot="1">
      <c r="A15" s="36">
        <f t="shared" si="2"/>
        <v>12</v>
      </c>
      <c r="B15" s="34" t="str">
        <f>Resultat!B14</f>
        <v>Terje Nilsen, Lillestrøm</v>
      </c>
      <c r="C15" s="34">
        <f>Resultat!O14</f>
        <v>1162</v>
      </c>
      <c r="D15" s="34">
        <f>Resultat!P14</f>
        <v>0</v>
      </c>
      <c r="E15" s="34">
        <f t="shared" si="0"/>
        <v>1162</v>
      </c>
      <c r="F15" s="35">
        <f t="shared" si="1"/>
        <v>193.66666666666666</v>
      </c>
    </row>
    <row r="16" spans="1:6" ht="15.75" thickBot="1">
      <c r="A16" s="36">
        <f t="shared" si="2"/>
        <v>13</v>
      </c>
      <c r="B16" s="34" t="str">
        <f>Resultat!B15</f>
        <v>Gunnar Wielecki, Lillestrøm</v>
      </c>
      <c r="C16" s="34">
        <f>Resultat!O15</f>
        <v>1128</v>
      </c>
      <c r="D16" s="34">
        <f>Resultat!P15</f>
        <v>30</v>
      </c>
      <c r="E16" s="34">
        <f t="shared" si="0"/>
        <v>1158</v>
      </c>
      <c r="F16" s="35">
        <f t="shared" si="1"/>
        <v>188</v>
      </c>
    </row>
    <row r="17" spans="1:6" ht="15.75" thickBot="1">
      <c r="A17" s="36">
        <f t="shared" si="2"/>
        <v>14</v>
      </c>
      <c r="B17" s="34" t="str">
        <f>Resultat!B16</f>
        <v>Oddvar Larsen, KBK</v>
      </c>
      <c r="C17" s="34">
        <f>Resultat!O16</f>
        <v>1096</v>
      </c>
      <c r="D17" s="34">
        <f>Resultat!P16</f>
        <v>60</v>
      </c>
      <c r="E17" s="34">
        <f t="shared" si="0"/>
        <v>1156</v>
      </c>
      <c r="F17" s="35">
        <f t="shared" si="1"/>
        <v>182.66666666666666</v>
      </c>
    </row>
    <row r="18" spans="1:6" ht="15.75" thickBot="1">
      <c r="A18" s="36">
        <f t="shared" si="2"/>
        <v>15</v>
      </c>
      <c r="B18" s="34" t="str">
        <f>Resultat!B17</f>
        <v>Lasse Bjørge,7/</v>
      </c>
      <c r="C18" s="34">
        <f>Resultat!O17</f>
        <v>1123</v>
      </c>
      <c r="D18" s="34">
        <f>Resultat!P17</f>
        <v>30</v>
      </c>
      <c r="E18" s="34">
        <f t="shared" si="0"/>
        <v>1153</v>
      </c>
      <c r="F18" s="35">
        <f t="shared" si="1"/>
        <v>187.16666666666666</v>
      </c>
    </row>
    <row r="19" spans="1:6" ht="15.75" thickBot="1">
      <c r="A19" s="36">
        <f t="shared" si="2"/>
        <v>16</v>
      </c>
      <c r="B19" s="34" t="str">
        <f>Resultat!B18</f>
        <v>Rune Johansen, Rolvsøy</v>
      </c>
      <c r="C19" s="34">
        <f>Resultat!O18</f>
        <v>1096</v>
      </c>
      <c r="D19" s="34">
        <f>Resultat!P18</f>
        <v>30</v>
      </c>
      <c r="E19" s="34">
        <f t="shared" si="0"/>
        <v>1126</v>
      </c>
      <c r="F19" s="35">
        <f t="shared" si="1"/>
        <v>182.66666666666666</v>
      </c>
    </row>
    <row r="20" spans="1:6" ht="15.75" thickBot="1">
      <c r="A20" s="36">
        <f t="shared" si="2"/>
        <v>17</v>
      </c>
      <c r="B20" s="34" t="str">
        <f>Resultat!B19</f>
        <v>Bjørn Holt</v>
      </c>
      <c r="C20" s="34">
        <f>Resultat!O19</f>
        <v>1061</v>
      </c>
      <c r="D20" s="34">
        <f>Resultat!P19</f>
        <v>60</v>
      </c>
      <c r="E20" s="34">
        <f t="shared" si="0"/>
        <v>1121</v>
      </c>
      <c r="F20" s="35">
        <f t="shared" si="1"/>
        <v>176.83333333333334</v>
      </c>
    </row>
    <row r="21" spans="1:6" ht="15.75" thickBot="1">
      <c r="A21" s="36">
        <f t="shared" si="2"/>
        <v>18</v>
      </c>
      <c r="B21" s="34" t="str">
        <f>Resultat!B20</f>
        <v>Martin Skadsheim, ABK, bank</v>
      </c>
      <c r="C21" s="34">
        <f>Resultat!O20</f>
        <v>1059</v>
      </c>
      <c r="D21" s="34">
        <f>Resultat!P20</f>
        <v>60</v>
      </c>
      <c r="E21" s="34">
        <f t="shared" si="0"/>
        <v>1119</v>
      </c>
      <c r="F21" s="35">
        <f t="shared" si="1"/>
        <v>176.5</v>
      </c>
    </row>
    <row r="22" spans="1:6" ht="15.75" thickBot="1">
      <c r="A22" s="36">
        <f t="shared" si="2"/>
        <v>19</v>
      </c>
      <c r="B22" s="34" t="str">
        <f>Resultat!B21</f>
        <v>Espen Bjørge 7/</v>
      </c>
      <c r="C22" s="34">
        <f>Resultat!O21</f>
        <v>1052</v>
      </c>
      <c r="D22" s="34">
        <f>Resultat!P21</f>
        <v>60</v>
      </c>
      <c r="E22" s="34">
        <f t="shared" si="0"/>
        <v>1112</v>
      </c>
      <c r="F22" s="35">
        <f t="shared" si="1"/>
        <v>175.33333333333334</v>
      </c>
    </row>
    <row r="23" spans="1:6" ht="15.75" thickBot="1">
      <c r="A23" s="36">
        <f t="shared" si="2"/>
        <v>20</v>
      </c>
      <c r="B23" s="34" t="str">
        <f>Resultat!B22</f>
        <v>Hans H. Nilsen, Rolvsøy</v>
      </c>
      <c r="C23" s="34">
        <f>Resultat!O22</f>
        <v>1052</v>
      </c>
      <c r="D23" s="34">
        <f>Resultat!P22</f>
        <v>60</v>
      </c>
      <c r="E23" s="34">
        <f t="shared" si="0"/>
        <v>1112</v>
      </c>
      <c r="F23" s="35">
        <f t="shared" si="1"/>
        <v>175.33333333333334</v>
      </c>
    </row>
    <row r="24" spans="1:6" ht="15.75" thickBot="1">
      <c r="A24" s="36">
        <f t="shared" si="2"/>
        <v>21</v>
      </c>
      <c r="B24" s="34" t="str">
        <f>Resultat!B23</f>
        <v>Harry Nygård, Fossen</v>
      </c>
      <c r="C24" s="34">
        <f>Resultat!O23</f>
        <v>1073</v>
      </c>
      <c r="D24" s="34">
        <f>Resultat!P23</f>
        <v>30</v>
      </c>
      <c r="E24" s="34">
        <f t="shared" si="0"/>
        <v>1103</v>
      </c>
      <c r="F24" s="35">
        <f t="shared" si="1"/>
        <v>178.83333333333334</v>
      </c>
    </row>
    <row r="25" spans="1:6" ht="15.75" thickBot="1">
      <c r="A25" s="36">
        <f t="shared" si="2"/>
        <v>22</v>
      </c>
      <c r="B25" s="34" t="str">
        <f>Resultat!B24</f>
        <v>Steinar Pettersen, 7/</v>
      </c>
      <c r="C25" s="34">
        <f>Resultat!O24</f>
        <v>1068</v>
      </c>
      <c r="D25" s="34">
        <f>Resultat!P24</f>
        <v>30</v>
      </c>
      <c r="E25" s="34">
        <f t="shared" si="0"/>
        <v>1098</v>
      </c>
      <c r="F25" s="35">
        <f t="shared" si="1"/>
        <v>178</v>
      </c>
    </row>
    <row r="26" spans="1:6" ht="15.75" thickBot="1">
      <c r="A26" s="36">
        <f t="shared" si="2"/>
        <v>23</v>
      </c>
      <c r="B26" s="34" t="str">
        <f>Resultat!B25</f>
        <v>Cato R Johansen, Sarp</v>
      </c>
      <c r="C26" s="34">
        <f>Resultat!O25</f>
        <v>999</v>
      </c>
      <c r="D26" s="34">
        <f>Resultat!P25</f>
        <v>90</v>
      </c>
      <c r="E26" s="34">
        <f t="shared" si="0"/>
        <v>1089</v>
      </c>
      <c r="F26" s="35">
        <f t="shared" si="1"/>
        <v>166.5</v>
      </c>
    </row>
    <row r="27" spans="1:6" ht="15.75" thickBot="1">
      <c r="A27" s="36">
        <f aca="true" t="shared" si="3" ref="A27:A46">A26+1</f>
        <v>24</v>
      </c>
      <c r="B27" s="34" t="str">
        <f>Resultat!B26</f>
        <v>Dagfinn Opsahl, Sarp</v>
      </c>
      <c r="C27" s="34">
        <f>Resultat!O26</f>
        <v>1009</v>
      </c>
      <c r="D27" s="34">
        <f>Resultat!P26</f>
        <v>60</v>
      </c>
      <c r="E27" s="34">
        <f aca="true" t="shared" si="4" ref="E27:E46">C27+D27</f>
        <v>1069</v>
      </c>
      <c r="F27" s="35">
        <f aca="true" t="shared" si="5" ref="F27:F46">C27/6</f>
        <v>168.16666666666666</v>
      </c>
    </row>
    <row r="28" spans="1:6" ht="15.75" thickBot="1">
      <c r="A28" s="36">
        <f t="shared" si="3"/>
        <v>25</v>
      </c>
      <c r="B28" s="34" t="str">
        <f>Resultat!B27</f>
        <v>Henrik Skoglund, 7/</v>
      </c>
      <c r="C28" s="34">
        <f>Resultat!O27</f>
        <v>1006</v>
      </c>
      <c r="D28" s="34">
        <f>Resultat!P27</f>
        <v>60</v>
      </c>
      <c r="E28" s="34">
        <f t="shared" si="4"/>
        <v>1066</v>
      </c>
      <c r="F28" s="35">
        <f t="shared" si="5"/>
        <v>167.66666666666666</v>
      </c>
    </row>
    <row r="29" spans="1:6" ht="15.75" thickBot="1">
      <c r="A29" s="36">
        <f t="shared" si="3"/>
        <v>26</v>
      </c>
      <c r="B29" s="34" t="str">
        <f>Resultat!B28</f>
        <v>Osmund Birkeland, Araber</v>
      </c>
      <c r="C29" s="34">
        <f>Resultat!O28</f>
        <v>1001</v>
      </c>
      <c r="D29" s="34">
        <f>Resultat!P28</f>
        <v>60</v>
      </c>
      <c r="E29" s="34">
        <f t="shared" si="4"/>
        <v>1061</v>
      </c>
      <c r="F29" s="35">
        <f t="shared" si="5"/>
        <v>166.83333333333334</v>
      </c>
    </row>
    <row r="30" spans="1:6" ht="15.75" thickBot="1">
      <c r="A30" s="36">
        <f t="shared" si="3"/>
        <v>27</v>
      </c>
      <c r="B30" s="34" t="str">
        <f>Resultat!B29</f>
        <v>Andreas Kalgraff, Varna</v>
      </c>
      <c r="C30" s="34">
        <f>Resultat!O29</f>
        <v>1028</v>
      </c>
      <c r="D30" s="34">
        <f>Resultat!P29</f>
        <v>30</v>
      </c>
      <c r="E30" s="34">
        <f t="shared" si="4"/>
        <v>1058</v>
      </c>
      <c r="F30" s="35">
        <f t="shared" si="5"/>
        <v>171.33333333333334</v>
      </c>
    </row>
    <row r="31" spans="1:6" ht="15.75" thickBot="1">
      <c r="A31" s="36">
        <f t="shared" si="3"/>
        <v>28</v>
      </c>
      <c r="B31" s="34" t="str">
        <f>Resultat!B30</f>
        <v>Tor Egil Johansen, Sarp</v>
      </c>
      <c r="C31" s="34">
        <f>Resultat!O30</f>
        <v>972</v>
      </c>
      <c r="D31" s="34">
        <f>Resultat!P30</f>
        <v>60</v>
      </c>
      <c r="E31" s="34">
        <f t="shared" si="4"/>
        <v>1032</v>
      </c>
      <c r="F31" s="35">
        <f t="shared" si="5"/>
        <v>162</v>
      </c>
    </row>
    <row r="32" spans="1:6" ht="15.75" thickBot="1">
      <c r="A32" s="36">
        <f t="shared" si="3"/>
        <v>29</v>
      </c>
      <c r="B32" s="34" t="e">
        <f>Resultat!#REF!</f>
        <v>#REF!</v>
      </c>
      <c r="C32" s="34" t="e">
        <f>Resultat!#REF!</f>
        <v>#REF!</v>
      </c>
      <c r="D32" s="34" t="e">
        <f>Resultat!#REF!</f>
        <v>#REF!</v>
      </c>
      <c r="E32" s="34" t="e">
        <f t="shared" si="4"/>
        <v>#REF!</v>
      </c>
      <c r="F32" s="35" t="e">
        <f t="shared" si="5"/>
        <v>#REF!</v>
      </c>
    </row>
    <row r="33" spans="1:6" ht="15.75" thickBot="1">
      <c r="A33" s="36">
        <f t="shared" si="3"/>
        <v>30</v>
      </c>
      <c r="B33" s="34" t="str">
        <f>Resultat!B31</f>
        <v>Bjørn Nordli, Sarp</v>
      </c>
      <c r="C33" s="34">
        <f>Resultat!O31</f>
        <v>971</v>
      </c>
      <c r="D33" s="34">
        <f>Resultat!P31</f>
        <v>60</v>
      </c>
      <c r="E33" s="34">
        <f t="shared" si="4"/>
        <v>1031</v>
      </c>
      <c r="F33" s="35">
        <f t="shared" si="5"/>
        <v>161.83333333333334</v>
      </c>
    </row>
    <row r="34" spans="1:6" ht="15.75" thickBot="1">
      <c r="A34" s="36">
        <f t="shared" si="3"/>
        <v>31</v>
      </c>
      <c r="B34" s="34" t="str">
        <f>Resultat!B32</f>
        <v>Cristian Bühler, ABK, bank</v>
      </c>
      <c r="C34" s="34">
        <f>Resultat!O32</f>
        <v>937</v>
      </c>
      <c r="D34" s="34">
        <f>Resultat!P32</f>
        <v>60</v>
      </c>
      <c r="E34" s="34">
        <f t="shared" si="4"/>
        <v>997</v>
      </c>
      <c r="F34" s="35">
        <f t="shared" si="5"/>
        <v>156.16666666666666</v>
      </c>
    </row>
    <row r="35" spans="1:6" ht="15.75" thickBot="1">
      <c r="A35" s="36">
        <f t="shared" si="3"/>
        <v>32</v>
      </c>
      <c r="B35" s="34" t="str">
        <f>Resultat!B36</f>
        <v>Ragnhild Frøshaug, Askim</v>
      </c>
      <c r="C35" s="34">
        <f>Resultat!O36</f>
        <v>1070</v>
      </c>
      <c r="D35" s="34">
        <f>Resultat!P36</f>
        <v>90</v>
      </c>
      <c r="E35" s="34">
        <f t="shared" si="4"/>
        <v>1160</v>
      </c>
      <c r="F35" s="35">
        <f t="shared" si="5"/>
        <v>178.33333333333334</v>
      </c>
    </row>
    <row r="36" spans="1:6" ht="15.75" thickBot="1">
      <c r="A36" s="36">
        <f t="shared" si="3"/>
        <v>33</v>
      </c>
      <c r="B36" s="34" t="str">
        <f>Resultat!B37</f>
        <v>Cathrine Arnesen, 7/</v>
      </c>
      <c r="C36" s="34">
        <f>Resultat!O37</f>
        <v>1150</v>
      </c>
      <c r="D36" s="34">
        <f>Resultat!P37</f>
        <v>0</v>
      </c>
      <c r="E36" s="34">
        <f t="shared" si="4"/>
        <v>1150</v>
      </c>
      <c r="F36" s="35">
        <f t="shared" si="5"/>
        <v>191.66666666666666</v>
      </c>
    </row>
    <row r="37" spans="1:6" ht="15.75" thickBot="1">
      <c r="A37" s="36">
        <f t="shared" si="3"/>
        <v>34</v>
      </c>
      <c r="B37" s="34" t="str">
        <f>Resultat!B38</f>
        <v>Marta Bühler, ABK</v>
      </c>
      <c r="C37" s="34">
        <f>Resultat!O38</f>
        <v>1034</v>
      </c>
      <c r="D37" s="34">
        <f>Resultat!P38</f>
        <v>90</v>
      </c>
      <c r="E37" s="34">
        <f t="shared" si="4"/>
        <v>1124</v>
      </c>
      <c r="F37" s="35">
        <f t="shared" si="5"/>
        <v>172.33333333333334</v>
      </c>
    </row>
    <row r="38" spans="1:6" ht="15.75" thickBot="1">
      <c r="A38" s="36">
        <f t="shared" si="3"/>
        <v>35</v>
      </c>
      <c r="B38" s="34" t="str">
        <f>Resultat!B39</f>
        <v>Astrid Arnesen, 7/</v>
      </c>
      <c r="C38" s="34">
        <f>Resultat!O39</f>
        <v>1070</v>
      </c>
      <c r="D38" s="34">
        <f>Resultat!P39</f>
        <v>42</v>
      </c>
      <c r="E38" s="34">
        <f t="shared" si="4"/>
        <v>1112</v>
      </c>
      <c r="F38" s="35">
        <f t="shared" si="5"/>
        <v>178.33333333333334</v>
      </c>
    </row>
    <row r="39" spans="1:6" ht="15.75" thickBot="1">
      <c r="A39" s="36">
        <f t="shared" si="3"/>
        <v>36</v>
      </c>
      <c r="B39" s="34" t="str">
        <f>Resultat!B40</f>
        <v>Solveig Lier, KBK</v>
      </c>
      <c r="C39" s="34">
        <f>Resultat!O40</f>
        <v>942</v>
      </c>
      <c r="D39" s="34">
        <f>Resultat!P40</f>
        <v>90</v>
      </c>
      <c r="E39" s="34">
        <f t="shared" si="4"/>
        <v>1032</v>
      </c>
      <c r="F39" s="35">
        <f t="shared" si="5"/>
        <v>157</v>
      </c>
    </row>
    <row r="40" spans="1:6" ht="15.75" thickBot="1">
      <c r="A40" s="36">
        <f t="shared" si="3"/>
        <v>37</v>
      </c>
      <c r="B40" s="34" t="str">
        <f>Resultat!B41</f>
        <v>Mette Karlsen, Sofiemyr</v>
      </c>
      <c r="C40" s="34">
        <f>Resultat!O41</f>
        <v>966</v>
      </c>
      <c r="D40" s="34">
        <f>Resultat!P41</f>
        <v>42</v>
      </c>
      <c r="E40" s="34">
        <f t="shared" si="4"/>
        <v>1008</v>
      </c>
      <c r="F40" s="35">
        <f t="shared" si="5"/>
        <v>161</v>
      </c>
    </row>
    <row r="41" spans="1:6" ht="15.75" thickBot="1">
      <c r="A41" s="36">
        <f t="shared" si="3"/>
        <v>38</v>
      </c>
      <c r="B41" s="34" t="str">
        <f>Resultat!B44</f>
        <v>Cato R. Johansen, Sarp</v>
      </c>
      <c r="C41" s="34">
        <f>Resultat!O44</f>
        <v>1253</v>
      </c>
      <c r="D41" s="34">
        <f>Resultat!P44</f>
        <v>90</v>
      </c>
      <c r="E41" s="34">
        <f t="shared" si="4"/>
        <v>1343</v>
      </c>
      <c r="F41" s="35">
        <f t="shared" si="5"/>
        <v>208.83333333333334</v>
      </c>
    </row>
    <row r="42" spans="1:6" ht="15.75" thickBot="1">
      <c r="A42" s="36">
        <f t="shared" si="3"/>
        <v>39</v>
      </c>
      <c r="B42" s="34" t="str">
        <f>Resultat!B45</f>
        <v>Lars Christian Nygård, Solli</v>
      </c>
      <c r="C42" s="34">
        <f>Resultat!O45</f>
        <v>1277</v>
      </c>
      <c r="D42" s="34">
        <f>Resultat!P45</f>
        <v>30</v>
      </c>
      <c r="E42" s="34">
        <f t="shared" si="4"/>
        <v>1307</v>
      </c>
      <c r="F42" s="35">
        <f t="shared" si="5"/>
        <v>212.83333333333334</v>
      </c>
    </row>
    <row r="43" spans="1:6" ht="15.75" thickBot="1">
      <c r="A43" s="36">
        <f t="shared" si="3"/>
        <v>40</v>
      </c>
      <c r="B43" s="34" t="str">
        <f>Resultat!B46</f>
        <v>Julius Emil Hopka, Solli</v>
      </c>
      <c r="C43" s="34">
        <f>Resultat!O46</f>
        <v>1129</v>
      </c>
      <c r="D43" s="34">
        <f>Resultat!P46</f>
        <v>30</v>
      </c>
      <c r="E43" s="34">
        <f t="shared" si="4"/>
        <v>1159</v>
      </c>
      <c r="F43" s="35">
        <f t="shared" si="5"/>
        <v>188.16666666666666</v>
      </c>
    </row>
    <row r="44" spans="1:6" ht="15.75" thickBot="1">
      <c r="A44" s="36">
        <f t="shared" si="3"/>
        <v>41</v>
      </c>
      <c r="B44" s="34" t="str">
        <f>Resultat!B47</f>
        <v>Jens-Didrik Bakken,7/</v>
      </c>
      <c r="C44" s="34">
        <f>Resultat!O47</f>
        <v>1074</v>
      </c>
      <c r="D44" s="34">
        <f>Resultat!P47</f>
        <v>30</v>
      </c>
      <c r="E44" s="34">
        <f t="shared" si="4"/>
        <v>1104</v>
      </c>
      <c r="F44" s="35">
        <f t="shared" si="5"/>
        <v>179</v>
      </c>
    </row>
    <row r="45" spans="1:6" ht="15.75" thickBot="1">
      <c r="A45" s="36">
        <f t="shared" si="3"/>
        <v>42</v>
      </c>
      <c r="B45" s="34" t="str">
        <f>Resultat!B48</f>
        <v>Paulius Jelsness 7/</v>
      </c>
      <c r="C45" s="34">
        <f>Resultat!O48</f>
        <v>1034</v>
      </c>
      <c r="D45" s="34">
        <f>Resultat!P48</f>
        <v>60</v>
      </c>
      <c r="E45" s="34">
        <f t="shared" si="4"/>
        <v>1094</v>
      </c>
      <c r="F45" s="35">
        <f t="shared" si="5"/>
        <v>172.33333333333334</v>
      </c>
    </row>
    <row r="46" spans="1:6" ht="15.75" thickBot="1">
      <c r="A46" s="36">
        <f t="shared" si="3"/>
        <v>43</v>
      </c>
      <c r="B46" s="34" t="str">
        <f>Resultat!B49</f>
        <v>Henrik Skoglund, 7/</v>
      </c>
      <c r="C46" s="34">
        <f>Resultat!O49</f>
        <v>995</v>
      </c>
      <c r="D46" s="34">
        <f>Resultat!P49</f>
        <v>60</v>
      </c>
      <c r="E46" s="34">
        <f t="shared" si="4"/>
        <v>1055</v>
      </c>
      <c r="F46" s="35">
        <f t="shared" si="5"/>
        <v>165.83333333333334</v>
      </c>
    </row>
    <row r="47" spans="1:6" ht="15.75" thickBot="1">
      <c r="A47" s="36">
        <f t="shared" si="2"/>
        <v>44</v>
      </c>
      <c r="B47" s="34" t="str">
        <f>Resultat!B32</f>
        <v>Cristian Bühler, ABK, bank</v>
      </c>
      <c r="C47" s="34">
        <f>Resultat!O32</f>
        <v>937</v>
      </c>
      <c r="D47" s="34">
        <f>Resultat!P32</f>
        <v>60</v>
      </c>
      <c r="E47" s="34">
        <f t="shared" si="0"/>
        <v>997</v>
      </c>
      <c r="F47" s="35">
        <f t="shared" si="1"/>
        <v>156.16666666666666</v>
      </c>
    </row>
    <row r="48" spans="1:6" ht="15.75" thickBot="1">
      <c r="A48" s="36">
        <f t="shared" si="2"/>
        <v>45</v>
      </c>
      <c r="B48" s="34" t="str">
        <f>Resultat!B36</f>
        <v>Ragnhild Frøshaug, Askim</v>
      </c>
      <c r="C48" s="34">
        <f>Resultat!O36</f>
        <v>1070</v>
      </c>
      <c r="D48" s="34">
        <f>Resultat!P36</f>
        <v>90</v>
      </c>
      <c r="E48" s="34">
        <f t="shared" si="0"/>
        <v>1160</v>
      </c>
      <c r="F48" s="35">
        <f t="shared" si="1"/>
        <v>178.33333333333334</v>
      </c>
    </row>
    <row r="49" spans="1:6" ht="15.75" thickBot="1">
      <c r="A49" s="36">
        <f t="shared" si="2"/>
        <v>46</v>
      </c>
      <c r="B49" s="34" t="str">
        <f>Resultat!B37</f>
        <v>Cathrine Arnesen, 7/</v>
      </c>
      <c r="C49" s="34">
        <f>Resultat!O37</f>
        <v>1150</v>
      </c>
      <c r="D49" s="34">
        <f>Resultat!P37</f>
        <v>0</v>
      </c>
      <c r="E49" s="34">
        <f t="shared" si="0"/>
        <v>1150</v>
      </c>
      <c r="F49" s="35">
        <f t="shared" si="1"/>
        <v>191.66666666666666</v>
      </c>
    </row>
    <row r="50" spans="1:6" ht="15.75" thickBot="1">
      <c r="A50" s="36">
        <f t="shared" si="2"/>
        <v>47</v>
      </c>
      <c r="B50" s="34" t="str">
        <f>Resultat!B38</f>
        <v>Marta Bühler, ABK</v>
      </c>
      <c r="C50" s="34">
        <f>Resultat!O38</f>
        <v>1034</v>
      </c>
      <c r="D50" s="34">
        <f>Resultat!P38</f>
        <v>90</v>
      </c>
      <c r="E50" s="34">
        <f t="shared" si="0"/>
        <v>1124</v>
      </c>
      <c r="F50" s="35">
        <f t="shared" si="1"/>
        <v>172.33333333333334</v>
      </c>
    </row>
    <row r="51" spans="1:6" ht="15.75" thickBot="1">
      <c r="A51" s="36">
        <f t="shared" si="2"/>
        <v>48</v>
      </c>
      <c r="B51" s="34" t="str">
        <f>Resultat!B39</f>
        <v>Astrid Arnesen, 7/</v>
      </c>
      <c r="C51" s="34">
        <f>Resultat!O39</f>
        <v>1070</v>
      </c>
      <c r="D51" s="34">
        <f>Resultat!P39</f>
        <v>42</v>
      </c>
      <c r="E51" s="34">
        <f t="shared" si="0"/>
        <v>1112</v>
      </c>
      <c r="F51" s="35">
        <f t="shared" si="1"/>
        <v>178.33333333333334</v>
      </c>
    </row>
    <row r="52" spans="1:6" ht="15.75" thickBot="1">
      <c r="A52" s="36">
        <f t="shared" si="2"/>
        <v>49</v>
      </c>
      <c r="B52" s="34" t="str">
        <f>Resultat!B40</f>
        <v>Solveig Lier, KBK</v>
      </c>
      <c r="C52" s="34">
        <f>Resultat!O40</f>
        <v>942</v>
      </c>
      <c r="D52" s="34">
        <f>Resultat!P40</f>
        <v>90</v>
      </c>
      <c r="E52" s="34">
        <f t="shared" si="0"/>
        <v>1032</v>
      </c>
      <c r="F52" s="35">
        <f t="shared" si="1"/>
        <v>157</v>
      </c>
    </row>
    <row r="53" spans="1:6" ht="15.75" thickBot="1">
      <c r="A53" s="36">
        <f aca="true" t="shared" si="6" ref="A53:A71">A52+1</f>
        <v>50</v>
      </c>
      <c r="B53" s="34" t="str">
        <f>Resultat!B41</f>
        <v>Mette Karlsen, Sofiemyr</v>
      </c>
      <c r="C53" s="34">
        <f>Resultat!O41</f>
        <v>966</v>
      </c>
      <c r="D53" s="34">
        <f>Resultat!P41</f>
        <v>42</v>
      </c>
      <c r="E53" s="34">
        <f aca="true" t="shared" si="7" ref="E53:E71">C53+D53</f>
        <v>1008</v>
      </c>
      <c r="F53" s="35">
        <f aca="true" t="shared" si="8" ref="F53:F71">C53/6</f>
        <v>161</v>
      </c>
    </row>
    <row r="54" spans="1:6" ht="15.75" thickBot="1">
      <c r="A54" s="36">
        <f t="shared" si="6"/>
        <v>51</v>
      </c>
      <c r="B54" s="34" t="str">
        <f>Resultat!B44</f>
        <v>Cato R. Johansen, Sarp</v>
      </c>
      <c r="C54" s="34">
        <f>Resultat!O44</f>
        <v>1253</v>
      </c>
      <c r="D54" s="34">
        <f>Resultat!P44</f>
        <v>90</v>
      </c>
      <c r="E54" s="34">
        <f t="shared" si="7"/>
        <v>1343</v>
      </c>
      <c r="F54" s="35">
        <f t="shared" si="8"/>
        <v>208.83333333333334</v>
      </c>
    </row>
    <row r="55" spans="1:6" ht="15.75" thickBot="1">
      <c r="A55" s="36">
        <f t="shared" si="6"/>
        <v>52</v>
      </c>
      <c r="B55" s="34" t="str">
        <f>Resultat!B45</f>
        <v>Lars Christian Nygård, Solli</v>
      </c>
      <c r="C55" s="34">
        <f>Resultat!O45</f>
        <v>1277</v>
      </c>
      <c r="D55" s="34">
        <f>Resultat!P45</f>
        <v>30</v>
      </c>
      <c r="E55" s="34">
        <f t="shared" si="7"/>
        <v>1307</v>
      </c>
      <c r="F55" s="35">
        <f t="shared" si="8"/>
        <v>212.83333333333334</v>
      </c>
    </row>
    <row r="56" spans="1:6" ht="15.75" thickBot="1">
      <c r="A56" s="36">
        <f t="shared" si="6"/>
        <v>53</v>
      </c>
      <c r="B56" s="34" t="str">
        <f>Resultat!B46</f>
        <v>Julius Emil Hopka, Solli</v>
      </c>
      <c r="C56" s="34">
        <f>Resultat!O46</f>
        <v>1129</v>
      </c>
      <c r="D56" s="34">
        <f>Resultat!P46</f>
        <v>30</v>
      </c>
      <c r="E56" s="34">
        <f t="shared" si="7"/>
        <v>1159</v>
      </c>
      <c r="F56" s="35">
        <f t="shared" si="8"/>
        <v>188.16666666666666</v>
      </c>
    </row>
    <row r="57" spans="1:6" ht="15.75" thickBot="1">
      <c r="A57" s="36">
        <f t="shared" si="6"/>
        <v>54</v>
      </c>
      <c r="B57" s="34" t="str">
        <f>Resultat!B47</f>
        <v>Jens-Didrik Bakken,7/</v>
      </c>
      <c r="C57" s="34">
        <f>Resultat!O47</f>
        <v>1074</v>
      </c>
      <c r="D57" s="34">
        <f>Resultat!P47</f>
        <v>30</v>
      </c>
      <c r="E57" s="34">
        <f t="shared" si="7"/>
        <v>1104</v>
      </c>
      <c r="F57" s="35">
        <f t="shared" si="8"/>
        <v>179</v>
      </c>
    </row>
    <row r="58" spans="1:6" ht="15.75" thickBot="1">
      <c r="A58" s="36">
        <f t="shared" si="6"/>
        <v>55</v>
      </c>
      <c r="B58" s="34" t="str">
        <f>Resultat!B48</f>
        <v>Paulius Jelsness 7/</v>
      </c>
      <c r="C58" s="34">
        <f>Resultat!O48</f>
        <v>1034</v>
      </c>
      <c r="D58" s="34">
        <f>Resultat!P48</f>
        <v>60</v>
      </c>
      <c r="E58" s="34">
        <f t="shared" si="7"/>
        <v>1094</v>
      </c>
      <c r="F58" s="35">
        <f t="shared" si="8"/>
        <v>172.33333333333334</v>
      </c>
    </row>
    <row r="59" spans="1:6" ht="15.75" thickBot="1">
      <c r="A59" s="36">
        <f t="shared" si="6"/>
        <v>56</v>
      </c>
      <c r="B59" s="34" t="str">
        <f>Resultat!B49</f>
        <v>Henrik Skoglund, 7/</v>
      </c>
      <c r="C59" s="34">
        <f>Resultat!O49</f>
        <v>995</v>
      </c>
      <c r="D59" s="34">
        <f>Resultat!P49</f>
        <v>60</v>
      </c>
      <c r="E59" s="34">
        <f t="shared" si="7"/>
        <v>1055</v>
      </c>
      <c r="F59" s="35">
        <f t="shared" si="8"/>
        <v>165.83333333333334</v>
      </c>
    </row>
    <row r="60" spans="1:6" ht="15.75" thickBot="1">
      <c r="A60" s="36">
        <f t="shared" si="6"/>
        <v>57</v>
      </c>
      <c r="B60" s="34" t="str">
        <f>Resultat!B50</f>
        <v>Emil Rustad, ABK Onsd</v>
      </c>
      <c r="C60" s="34">
        <f>Resultat!O50</f>
        <v>927</v>
      </c>
      <c r="D60" s="34">
        <f>Resultat!P50</f>
        <v>90</v>
      </c>
      <c r="E60" s="34">
        <f t="shared" si="7"/>
        <v>1017</v>
      </c>
      <c r="F60" s="35">
        <f t="shared" si="8"/>
        <v>154.5</v>
      </c>
    </row>
    <row r="61" spans="1:6" ht="15.75" thickBot="1">
      <c r="A61" s="36">
        <f t="shared" si="6"/>
        <v>58</v>
      </c>
      <c r="B61" s="34" t="str">
        <f>Resultat!B51</f>
        <v>Nils Petter Wexal Horslund, ABK</v>
      </c>
      <c r="C61" s="34">
        <f>Resultat!O51</f>
        <v>913</v>
      </c>
      <c r="D61" s="34">
        <f>Resultat!P51</f>
        <v>90</v>
      </c>
      <c r="E61" s="34">
        <f t="shared" si="7"/>
        <v>1003</v>
      </c>
      <c r="F61" s="35">
        <f t="shared" si="8"/>
        <v>152.16666666666666</v>
      </c>
    </row>
    <row r="62" spans="1:6" ht="15.75" thickBot="1">
      <c r="A62" s="36">
        <f t="shared" si="6"/>
        <v>59</v>
      </c>
      <c r="B62" s="34" t="str">
        <f>Resultat!B52</f>
        <v>Marius Berg, Varna</v>
      </c>
      <c r="C62" s="34">
        <f>Resultat!O52</f>
        <v>887</v>
      </c>
      <c r="D62" s="34">
        <f>Resultat!P52</f>
        <v>30</v>
      </c>
      <c r="E62" s="34">
        <f t="shared" si="7"/>
        <v>917</v>
      </c>
      <c r="F62" s="35">
        <f t="shared" si="8"/>
        <v>147.83333333333334</v>
      </c>
    </row>
    <row r="63" spans="1:6" ht="15.75" thickBot="1">
      <c r="A63" s="36">
        <f t="shared" si="6"/>
        <v>60</v>
      </c>
      <c r="B63" s="34" t="str">
        <f>Resultat!B53</f>
        <v>Stian Nesselquist</v>
      </c>
      <c r="C63" s="34">
        <f>Resultat!O53</f>
        <v>771</v>
      </c>
      <c r="D63" s="34">
        <f>Resultat!P53</f>
        <v>90</v>
      </c>
      <c r="E63" s="34">
        <f t="shared" si="7"/>
        <v>861</v>
      </c>
      <c r="F63" s="35">
        <f t="shared" si="8"/>
        <v>128.5</v>
      </c>
    </row>
    <row r="64" spans="1:6" ht="15.75" thickBot="1">
      <c r="A64" s="36">
        <f t="shared" si="6"/>
        <v>61</v>
      </c>
      <c r="B64" s="34">
        <f>Resultat!B54</f>
        <v>0</v>
      </c>
      <c r="C64" s="34">
        <f>Resultat!O54</f>
        <v>0</v>
      </c>
      <c r="D64" s="34">
        <f>Resultat!P54</f>
        <v>0</v>
      </c>
      <c r="E64" s="34">
        <f t="shared" si="7"/>
        <v>0</v>
      </c>
      <c r="F64" s="35">
        <f t="shared" si="8"/>
        <v>0</v>
      </c>
    </row>
    <row r="65" spans="1:6" ht="15.75" thickBot="1">
      <c r="A65" s="36">
        <f t="shared" si="6"/>
        <v>62</v>
      </c>
      <c r="B65" s="34">
        <f>Resultat!B55</f>
        <v>0</v>
      </c>
      <c r="C65" s="34">
        <f>Resultat!O55</f>
        <v>0</v>
      </c>
      <c r="D65" s="34">
        <f>Resultat!P55</f>
        <v>0</v>
      </c>
      <c r="E65" s="34">
        <f t="shared" si="7"/>
        <v>0</v>
      </c>
      <c r="F65" s="35">
        <f t="shared" si="8"/>
        <v>0</v>
      </c>
    </row>
    <row r="66" spans="1:6" ht="15.75" thickBot="1">
      <c r="A66" s="36">
        <f t="shared" si="6"/>
        <v>63</v>
      </c>
      <c r="B66" s="34">
        <f>Resultat!B56</f>
        <v>0</v>
      </c>
      <c r="C66" s="34">
        <f>Resultat!O56</f>
        <v>0</v>
      </c>
      <c r="D66" s="34">
        <f>Resultat!P56</f>
        <v>0</v>
      </c>
      <c r="E66" s="34">
        <f t="shared" si="7"/>
        <v>0</v>
      </c>
      <c r="F66" s="35">
        <f t="shared" si="8"/>
        <v>0</v>
      </c>
    </row>
    <row r="67" spans="1:6" ht="15.75" thickBot="1">
      <c r="A67" s="36">
        <f t="shared" si="6"/>
        <v>64</v>
      </c>
      <c r="B67" s="34">
        <f>Resultat!B57</f>
        <v>0</v>
      </c>
      <c r="C67" s="34">
        <f>Resultat!O57</f>
        <v>0</v>
      </c>
      <c r="D67" s="34">
        <f>Resultat!P57</f>
        <v>0</v>
      </c>
      <c r="E67" s="34">
        <f t="shared" si="7"/>
        <v>0</v>
      </c>
      <c r="F67" s="35">
        <f t="shared" si="8"/>
        <v>0</v>
      </c>
    </row>
    <row r="68" spans="1:6" ht="15.75" thickBot="1">
      <c r="A68" s="36">
        <f t="shared" si="6"/>
        <v>65</v>
      </c>
      <c r="B68" s="34">
        <f>Resultat!B58</f>
        <v>0</v>
      </c>
      <c r="C68" s="34">
        <f>Resultat!O58</f>
        <v>0</v>
      </c>
      <c r="D68" s="34">
        <f>Resultat!P58</f>
        <v>0</v>
      </c>
      <c r="E68" s="34">
        <f t="shared" si="7"/>
        <v>0</v>
      </c>
      <c r="F68" s="35">
        <f t="shared" si="8"/>
        <v>0</v>
      </c>
    </row>
    <row r="69" spans="1:6" ht="15.75" thickBot="1">
      <c r="A69" s="36">
        <f t="shared" si="6"/>
        <v>66</v>
      </c>
      <c r="B69" s="34">
        <f>Resultat!B59</f>
        <v>0</v>
      </c>
      <c r="C69" s="34">
        <f>Resultat!O59</f>
        <v>0</v>
      </c>
      <c r="D69" s="34">
        <f>Resultat!P59</f>
        <v>0</v>
      </c>
      <c r="E69" s="34">
        <f t="shared" si="7"/>
        <v>0</v>
      </c>
      <c r="F69" s="35">
        <f t="shared" si="8"/>
        <v>0</v>
      </c>
    </row>
    <row r="70" spans="1:6" ht="15.75" thickBot="1">
      <c r="A70" s="36">
        <f t="shared" si="6"/>
        <v>67</v>
      </c>
      <c r="B70" s="34">
        <f>Resultat!B60</f>
        <v>0</v>
      </c>
      <c r="C70" s="34">
        <f>Resultat!O60</f>
        <v>0</v>
      </c>
      <c r="D70" s="34">
        <f>Resultat!P60</f>
        <v>0</v>
      </c>
      <c r="E70" s="34">
        <f t="shared" si="7"/>
        <v>0</v>
      </c>
      <c r="F70" s="35">
        <f t="shared" si="8"/>
        <v>0</v>
      </c>
    </row>
    <row r="71" spans="1:6" ht="15">
      <c r="A71" s="36">
        <f t="shared" si="6"/>
        <v>68</v>
      </c>
      <c r="B71" s="34">
        <f>Resultat!B61</f>
        <v>0</v>
      </c>
      <c r="C71" s="34">
        <f>Resultat!O61</f>
        <v>0</v>
      </c>
      <c r="D71" s="34">
        <f>Resultat!P61</f>
        <v>0</v>
      </c>
      <c r="E71" s="34">
        <f t="shared" si="7"/>
        <v>0</v>
      </c>
      <c r="F71" s="35">
        <f t="shared" si="8"/>
        <v>0</v>
      </c>
    </row>
  </sheetData>
  <printOptions/>
  <pageMargins left="0.34" right="0.38" top="1" bottom="1" header="0.5" footer="0.5"/>
  <pageSetup horizontalDpi="600" verticalDpi="600" orientation="portrait" paperSize="9" r:id="rId1"/>
  <headerFooter alignWithMargins="0">
    <oddHeader>&amp;C&amp;"Arial,Halvfet Kursiv"&amp;16Resultatliste Askim Open 2001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Bühler</dc:creator>
  <cp:keywords/>
  <dc:description/>
  <cp:lastModifiedBy>Cristian Bühler</cp:lastModifiedBy>
  <cp:lastPrinted>2005-11-29T10:45:45Z</cp:lastPrinted>
  <dcterms:created xsi:type="dcterms:W3CDTF">2001-10-21T13:15:56Z</dcterms:created>
  <dcterms:modified xsi:type="dcterms:W3CDTF">2007-11-04T14:25:32Z</dcterms:modified>
  <cp:category/>
  <cp:version/>
  <cp:contentType/>
  <cp:contentStatus/>
</cp:coreProperties>
</file>